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carmona\AppData\Local\Microsoft\Windows\INetCache\Content.Outlook\2OOR7ZDI\"/>
    </mc:Choice>
  </mc:AlternateContent>
  <bookViews>
    <workbookView xWindow="-120" yWindow="-120" windowWidth="29040" windowHeight="15840"/>
  </bookViews>
  <sheets>
    <sheet name="POAI Eje. financiera x proyecto" sheetId="1" r:id="rId1"/>
  </sheets>
  <definedNames>
    <definedName name="_xlnm.Print_Area" localSheetId="0">'POAI Eje. financiera x proyecto'!$B$1:$E$55</definedName>
    <definedName name="Z_BB965FDB_04AE_4EFF_9E42_0CB4E2E7F9F4_.wvu.PrintArea" localSheetId="0" hidden="1">'POAI Eje. financiera x proyecto'!$B$1:$E$55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9" i="1"/>
  <c r="E18" i="1"/>
  <c r="E17" i="1"/>
  <c r="E16" i="1"/>
  <c r="E15" i="1"/>
  <c r="E14" i="1"/>
  <c r="E13" i="1"/>
  <c r="E12" i="1"/>
  <c r="E32" i="1"/>
  <c r="D34" i="1"/>
  <c r="C34" i="1"/>
  <c r="E35" i="1"/>
  <c r="E36" i="1"/>
  <c r="E37" i="1"/>
  <c r="D37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C37" i="1"/>
  <c r="C12" i="1"/>
  <c r="D12" i="1"/>
  <c r="E33" i="1" l="1"/>
  <c r="D32" i="1"/>
  <c r="C32" i="1"/>
  <c r="E31" i="1"/>
  <c r="E30" i="1"/>
  <c r="E29" i="1"/>
  <c r="E28" i="1"/>
  <c r="E27" i="1"/>
  <c r="D26" i="1"/>
  <c r="C26" i="1"/>
  <c r="E25" i="1"/>
  <c r="E24" i="1"/>
  <c r="E23" i="1"/>
  <c r="E22" i="1"/>
  <c r="D21" i="1"/>
  <c r="C21" i="1"/>
  <c r="E34" i="1" l="1"/>
  <c r="E26" i="1"/>
  <c r="E21" i="1"/>
  <c r="C54" i="1"/>
  <c r="D54" i="1"/>
  <c r="E54" i="1" l="1"/>
</calcChain>
</file>

<file path=xl/sharedStrings.xml><?xml version="1.0" encoding="utf-8"?>
<sst xmlns="http://schemas.openxmlformats.org/spreadsheetml/2006/main" count="51" uniqueCount="51">
  <si>
    <t>Instituto Tecnológico Metropolitano</t>
  </si>
  <si>
    <t>Dirección de Planeación</t>
  </si>
  <si>
    <t xml:space="preserve">Descripción </t>
  </si>
  <si>
    <t>Valor total ejecutado
 a diciembre 31</t>
  </si>
  <si>
    <t>% de ejecución financiera 
a diciembre 31 con respecto al plan inicial</t>
  </si>
  <si>
    <t>Línea Estratégica 1. Educación Transformativa</t>
  </si>
  <si>
    <t>Proyecto. Ampliación del acceso a la educación superior</t>
  </si>
  <si>
    <t>Proyecto. Fortalecimiento de la permanencia para una educación “A Otro Nivel”</t>
  </si>
  <si>
    <t>Proyecto. Apoyo PP para el acceso y permanencia de la educación</t>
  </si>
  <si>
    <t>Proyecto. Fortalecimiento del Campus Virtual ITM</t>
  </si>
  <si>
    <t>Proyecto. Consolidación de procesos de formación para Maestros Transformadores de Futuro</t>
  </si>
  <si>
    <t>Proyecto. Fortalecimiento de la calidad y la pertinencia de la educación superior</t>
  </si>
  <si>
    <t>Proyecto. Consolidación de la estrategia Saber Pro, un compromiso ITM con la excelencia académica</t>
  </si>
  <si>
    <t>Proyecto. Fortalecimiento del programa de formación en lenguas extranjeras para un Ciudadano Global - ITM Plurilingüe</t>
  </si>
  <si>
    <t>Línea Estratégica 2. Investigación para la Innovación Transformativa</t>
  </si>
  <si>
    <t>Proyecto. Fortalecimiento de habilidades investigativas en la cultura 4.0</t>
  </si>
  <si>
    <t>Proyecto.  Fortalecimiento de la investigación para la innovación transformativa</t>
  </si>
  <si>
    <t>Proyecto. Fortalecimiento del emprendimiento y la innovación para la sostenibilidad social y productiva</t>
  </si>
  <si>
    <t>Proyecto.Fortalecimiento del Museo de Ciencias Naturales de La Salle como centro generador de conocimiento</t>
  </si>
  <si>
    <t>Línea Estratégica 3. Responsabilidad Social para el Desarrollo Sostenible</t>
  </si>
  <si>
    <t>Proyecto. Fortalecimiento de la extensión académica ITM, como actor para la transformación social</t>
  </si>
  <si>
    <t>Proyecto. Fortalecimiento de la proyección social</t>
  </si>
  <si>
    <t>Proyecto. Gestión de egresados “A otro nivel”</t>
  </si>
  <si>
    <t>Proyecto. Fortalecimiento del Fondo Editorial ITM, para el posicionamiento internacional</t>
  </si>
  <si>
    <t>Proyecto. Consolidación de la Cultura ITM, para la formación del ciudadano</t>
  </si>
  <si>
    <t>Línea Estratégica 4. Ciudadano Global para una Internacionalización del Siglo XXI</t>
  </si>
  <si>
    <t>Proyecto. Consolidación de la Cultura de la Internacionalización ITM, para la formación de ciudadanos con perfil global</t>
  </si>
  <si>
    <t>Línea Estratégica 5. Gestión del Conocimiento y Bienestar</t>
  </si>
  <si>
    <t>Proyecto. Consolidación de un Ecosistema de Bienestar ITM</t>
  </si>
  <si>
    <t>Proyecto. Fortalecimiento del bienestar laboral como ventaja competitiva de un ITM “A Otro Nivel”</t>
  </si>
  <si>
    <t>Línea Estratégica 6. Administración Abierta, Colaborativa e Innovadora</t>
  </si>
  <si>
    <t>Proyecto.  Consolidación de Campus Sostenibles ITM</t>
  </si>
  <si>
    <t>Proyecto. Construcción de infraestructura física universitaria  ITM</t>
  </si>
  <si>
    <t>Proyecto. Adquisición de muebles y enseres para dotar las áreas administrativas y misionales en los Campus del ITM</t>
  </si>
  <si>
    <t>Proyecto.  Fortalecimiento del Centro de Laboratorios, de cara a los procesos misionales del ITM, con enfoque a las nuevas tecnologías</t>
  </si>
  <si>
    <t xml:space="preserve">Proyecto. Consolidación de Parque i como sistema integrado de laboratorios de avanzada </t>
  </si>
  <si>
    <t>Proyecto. Implementación del Centro de Recursos para el Aprendizaje y la Investigación ITM - CRAI</t>
  </si>
  <si>
    <t>Proyecto. Mejoramiento de la infraestructura tecnológica ITM</t>
  </si>
  <si>
    <t>Proyecto. Actualización del Sistema de Información Académico ITM - SIA</t>
  </si>
  <si>
    <t>Proyecto. Transformación digital del ITM</t>
  </si>
  <si>
    <t>Proyecto.  Consolidación de una comunicación estratégica para el posicionamiento y visibilidad del ITM</t>
  </si>
  <si>
    <t>Proyecto. Consolidación de un modelo integrado de planeación con visión de futuro</t>
  </si>
  <si>
    <t>Valor total de inversión año 2021 (Plan Inicial)</t>
  </si>
  <si>
    <t>Cumplimiento del plan de acción 2021 (Metas financieras) - Corte a diciembre 31 de 2021</t>
  </si>
  <si>
    <t>Proyecto. Construcción  sistema de extinción incendios en las sedes robledo y fraternidad del ITM.</t>
  </si>
  <si>
    <t>Proyecto. Construcción de Infraestructura física para la gestión ambiental del ITM</t>
  </si>
  <si>
    <t>Proyecto. Renovación del sistema de circuito cerrado de televisión para la seguridad interna del ITM</t>
  </si>
  <si>
    <t xml:space="preserve">Proyecto. Formación Centro Integral de Atención a la Ciudadanía ITM 
</t>
  </si>
  <si>
    <t>Proyecto. Modernizacion de la normativa ITM</t>
  </si>
  <si>
    <t>Seguimiento ejecución financiera a diciembre 31 de 2021
 Plan Operativo Anual de Inversiones</t>
  </si>
  <si>
    <r>
      <t>Informe de seguimiento al cumplimiento de las metas financieras del Plan de Acción 2021</t>
    </r>
    <r>
      <rPr>
        <sz val="12"/>
        <color theme="4" tint="-0.249977111117893"/>
        <rFont val="Arial"/>
        <family val="2"/>
      </rPr>
      <t xml:space="preserve"> </t>
    </r>
    <r>
      <rPr>
        <sz val="12"/>
        <color rgb="FF00B0F0"/>
        <rFont val="Arial"/>
        <family val="2"/>
      </rPr>
      <t>Versión 3 - Fecha de corte: Diciembre 31 de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</si>
</sst>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[$$-240A]\ * #,##0_-;\-[$$-240A]\ * #,##0_-;_-[$$-240A]\ * &quot;-&quot;??_-;_-@_-"/>
    <numFmt numFmtId="165" formatCode="0.00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rgb="FF00B0F0"/>
      <name val="Arial"/>
      <family val="2"/>
    </font>
    <font>
      <sz val="10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sz val="10"/>
      <color theme="0"/>
      <name val="Arial"/>
      <family val="2"/>
    </font>
    <font>
      <sz val="12"/>
      <color theme="4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2" fillId="0" borderId="0" xfId="2" applyAlignment="1">
      <alignment vertical="center" wrapText="1"/>
    </xf>
    <xf numFmtId="0" fontId="2" fillId="3" borderId="1" xfId="2" applyFont="1" applyFill="1" applyBorder="1" applyAlignment="1">
      <alignment horizontal="center" vertical="center" wrapText="1"/>
    </xf>
    <xf numFmtId="10" fontId="2" fillId="3" borderId="1" xfId="3" applyNumberFormat="1" applyFont="1" applyFill="1" applyBorder="1" applyAlignment="1">
      <alignment horizontal="center" vertical="center" wrapText="1"/>
    </xf>
    <xf numFmtId="0" fontId="2" fillId="0" borderId="0" xfId="2" applyAlignment="1">
      <alignment horizontal="center" vertical="center" wrapText="1"/>
    </xf>
    <xf numFmtId="0" fontId="2" fillId="0" borderId="1" xfId="2" applyFont="1" applyBorder="1" applyAlignment="1" applyProtection="1">
      <alignment horizontal="left" vertical="center" wrapText="1"/>
    </xf>
    <xf numFmtId="164" fontId="0" fillId="0" borderId="1" xfId="1" applyNumberFormat="1" applyFont="1" applyBorder="1" applyAlignment="1">
      <alignment horizontal="center" vertical="center" wrapText="1"/>
    </xf>
    <xf numFmtId="10" fontId="0" fillId="0" borderId="1" xfId="3" applyNumberFormat="1" applyFont="1" applyBorder="1" applyAlignment="1">
      <alignment horizontal="center" vertical="center" wrapText="1"/>
    </xf>
    <xf numFmtId="0" fontId="2" fillId="0" borderId="0" xfId="2" applyBorder="1" applyAlignment="1">
      <alignment vertical="center" wrapText="1"/>
    </xf>
    <xf numFmtId="0" fontId="4" fillId="4" borderId="1" xfId="2" applyFont="1" applyFill="1" applyBorder="1" applyAlignment="1" applyProtection="1">
      <alignment horizontal="left" vertical="center" wrapText="1"/>
    </xf>
    <xf numFmtId="164" fontId="5" fillId="4" borderId="1" xfId="1" applyNumberFormat="1" applyFont="1" applyFill="1" applyBorder="1" applyAlignment="1">
      <alignment horizontal="center" vertical="center" wrapText="1"/>
    </xf>
    <xf numFmtId="164" fontId="5" fillId="4" borderId="1" xfId="1" applyNumberFormat="1" applyFont="1" applyFill="1" applyBorder="1" applyAlignment="1" applyProtection="1">
      <alignment horizontal="center" vertical="center" wrapText="1"/>
      <protection locked="0"/>
    </xf>
    <xf numFmtId="10" fontId="5" fillId="4" borderId="1" xfId="3" applyNumberFormat="1" applyFont="1" applyFill="1" applyBorder="1" applyAlignment="1">
      <alignment horizontal="center" vertical="center" wrapText="1"/>
    </xf>
    <xf numFmtId="0" fontId="2" fillId="0" borderId="1" xfId="2" applyBorder="1" applyAlignment="1" applyProtection="1">
      <alignment horizontal="left" vertical="center" wrapText="1"/>
    </xf>
    <xf numFmtId="0" fontId="6" fillId="2" borderId="1" xfId="2" applyFont="1" applyFill="1" applyBorder="1" applyAlignment="1">
      <alignment horizontal="center" vertical="center" wrapText="1"/>
    </xf>
    <xf numFmtId="164" fontId="6" fillId="2" borderId="1" xfId="1" applyNumberFormat="1" applyFont="1" applyFill="1" applyBorder="1" applyAlignment="1">
      <alignment horizontal="center" vertical="center" wrapText="1"/>
    </xf>
    <xf numFmtId="10" fontId="6" fillId="2" borderId="1" xfId="3" applyNumberFormat="1" applyFont="1" applyFill="1" applyBorder="1" applyAlignment="1">
      <alignment horizontal="center" vertical="center" wrapText="1"/>
    </xf>
    <xf numFmtId="0" fontId="2" fillId="0" borderId="0" xfId="2" applyBorder="1" applyAlignment="1">
      <alignment horizontal="center"/>
    </xf>
    <xf numFmtId="164" fontId="2" fillId="0" borderId="0" xfId="2" applyNumberFormat="1" applyAlignment="1">
      <alignment horizontal="center"/>
    </xf>
    <xf numFmtId="0" fontId="2" fillId="0" borderId="0" xfId="2" applyBorder="1"/>
    <xf numFmtId="0" fontId="2" fillId="0" borderId="0" xfId="2"/>
    <xf numFmtId="164" fontId="0" fillId="0" borderId="0" xfId="0" applyNumberFormat="1"/>
    <xf numFmtId="10" fontId="0" fillId="0" borderId="0" xfId="4" applyNumberFormat="1" applyFont="1"/>
    <xf numFmtId="10" fontId="0" fillId="0" borderId="0" xfId="0" applyNumberFormat="1"/>
    <xf numFmtId="165" fontId="0" fillId="0" borderId="0" xfId="4" applyNumberFormat="1" applyFont="1"/>
    <xf numFmtId="0" fontId="3" fillId="0" borderId="0" xfId="2" applyFont="1" applyAlignment="1">
      <alignment horizontal="center"/>
    </xf>
    <xf numFmtId="0" fontId="2" fillId="2" borderId="1" xfId="2" applyFont="1" applyFill="1" applyBorder="1" applyAlignment="1">
      <alignment horizontal="center" vertical="center" wrapText="1"/>
    </xf>
  </cellXfs>
  <cellStyles count="5">
    <cellStyle name="Millares" xfId="1" builtinId="3"/>
    <cellStyle name="Normal" xfId="0" builtinId="0"/>
    <cellStyle name="Normal 12" xfId="2"/>
    <cellStyle name="Porcentaje" xfId="4" builtinId="5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'POAI Eje. financiera x proyecto'!$B$54</c:f>
              <c:strCache>
                <c:ptCount val="1"/>
                <c:pt idx="0">
                  <c:v>Cumplimiento del plan de acción 2021 (Metas financieras) - Corte a diciembre 31 de 2021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'POAI Eje. financiera x proyecto'!$C$11:$D$11</c:f>
              <c:strCache>
                <c:ptCount val="2"/>
                <c:pt idx="0">
                  <c:v>Valor total de inversión año 2021 (Plan Inicial)</c:v>
                </c:pt>
                <c:pt idx="1">
                  <c:v>Valor total ejecutado
 a diciembre 31</c:v>
                </c:pt>
              </c:strCache>
            </c:strRef>
          </c:cat>
          <c:val>
            <c:numRef>
              <c:f>'POAI Eje. financiera x proyecto'!$C$54:$D$54</c:f>
              <c:numCache>
                <c:formatCode>_-[$$-240A]\ * #,##0_-;\-[$$-240A]\ * #,##0_-;_-[$$-240A]\ * "-"??_-;_-@_-</c:formatCode>
                <c:ptCount val="2"/>
                <c:pt idx="0">
                  <c:v>90248943327</c:v>
                </c:pt>
                <c:pt idx="1">
                  <c:v>75387819692.399994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B1-4F39-98F4-D08D544304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0024000"/>
        <c:axId val="134682032"/>
      </c:barChart>
      <c:catAx>
        <c:axId val="150024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CO"/>
          </a:p>
        </c:txPr>
        <c:crossAx val="134682032"/>
        <c:crosses val="autoZero"/>
        <c:auto val="1"/>
        <c:lblAlgn val="ctr"/>
        <c:lblOffset val="100"/>
        <c:noMultiLvlLbl val="0"/>
      </c:catAx>
      <c:valAx>
        <c:axId val="13468203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$-240A]\ * #,##0_-;\-[$$-240A]\ * #,##0_-;_-[$$-240A]\ * &quot;-&quot;??_-;_-@_-" sourceLinked="1"/>
        <c:majorTickMark val="none"/>
        <c:minorTickMark val="none"/>
        <c:tickLblPos val="nextTo"/>
        <c:crossAx val="150024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243840</xdr:colOff>
      <xdr:row>1</xdr:row>
      <xdr:rowOff>22860</xdr:rowOff>
    </xdr:from>
    <xdr:to>
      <xdr:col>1</xdr:col>
      <xdr:colOff>1447800</xdr:colOff>
      <xdr:row>3</xdr:row>
      <xdr:rowOff>181177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365" y="213360"/>
          <a:ext cx="1203960" cy="5393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1285875</xdr:colOff>
      <xdr:row>56</xdr:row>
      <xdr:rowOff>147637</xdr:rowOff>
    </xdr:from>
    <xdr:to>
      <xdr:col>2</xdr:col>
      <xdr:colOff>723900</xdr:colOff>
      <xdr:row>71</xdr:row>
      <xdr:rowOff>33337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76BAE5B-6626-4D58-BBAF-43DD176081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6:H55"/>
  <sheetViews>
    <sheetView showGridLines="0" tabSelected="1" zoomScaleNormal="100" workbookViewId="0">
      <selection activeCell="E16" sqref="E16"/>
    </sheetView>
  </sheetViews>
  <sheetFormatPr baseColWidth="10" defaultRowHeight="15" outlineLevelRow="2" x14ac:dyDescent="0.25"/>
  <cols>
    <col min="1" max="1" width="5.85546875" customWidth="1"/>
    <col min="2" max="2" width="93.85546875" customWidth="1"/>
    <col min="3" max="3" width="21.140625" customWidth="1"/>
    <col min="4" max="4" width="20.140625" customWidth="1"/>
    <col min="5" max="5" width="16.85546875" customWidth="1"/>
    <col min="6" max="6" width="1.7109375" customWidth="1"/>
    <col min="7" max="7" width="16.85546875" customWidth="1"/>
  </cols>
  <sheetData>
    <row r="6" spans="2:8" ht="15.75" x14ac:dyDescent="0.25">
      <c r="B6" s="26" t="s">
        <v>0</v>
      </c>
      <c r="C6" s="26"/>
      <c r="D6" s="26"/>
      <c r="E6" s="26"/>
      <c r="F6" s="26"/>
    </row>
    <row r="7" spans="2:8" ht="15" customHeight="1" x14ac:dyDescent="0.25">
      <c r="B7" s="26" t="s">
        <v>50</v>
      </c>
      <c r="C7" s="26"/>
      <c r="D7" s="26"/>
      <c r="E7" s="26"/>
      <c r="F7" s="26"/>
    </row>
    <row r="8" spans="2:8" ht="15.75" x14ac:dyDescent="0.25">
      <c r="B8" s="26" t="s">
        <v>1</v>
      </c>
      <c r="C8" s="26"/>
      <c r="D8" s="26"/>
      <c r="E8" s="26"/>
      <c r="F8" s="26"/>
    </row>
    <row r="9" spans="2:8" x14ac:dyDescent="0.25">
      <c r="E9" s="1"/>
    </row>
    <row r="10" spans="2:8" ht="30.75" customHeight="1" x14ac:dyDescent="0.25">
      <c r="B10" s="27" t="s">
        <v>49</v>
      </c>
      <c r="C10" s="27"/>
      <c r="D10" s="27"/>
      <c r="E10" s="27"/>
      <c r="F10" s="2"/>
    </row>
    <row r="11" spans="2:8" ht="63.75" x14ac:dyDescent="0.25">
      <c r="B11" s="3" t="s">
        <v>2</v>
      </c>
      <c r="C11" s="3" t="s">
        <v>42</v>
      </c>
      <c r="D11" s="4" t="s">
        <v>3</v>
      </c>
      <c r="E11" s="3" t="s">
        <v>4</v>
      </c>
      <c r="F11" s="5"/>
    </row>
    <row r="12" spans="2:8" x14ac:dyDescent="0.25">
      <c r="B12" s="6" t="s">
        <v>5</v>
      </c>
      <c r="C12" s="7">
        <f>+SUM(C13:C20)</f>
        <v>60934270043</v>
      </c>
      <c r="D12" s="7">
        <f>+SUM(D13:D20)</f>
        <v>52278928054</v>
      </c>
      <c r="E12" s="8">
        <f t="shared" ref="E12:E20" si="0">+IF((D12/C12)&gt;=100%,100%,(D12/C12))</f>
        <v>0.85795608968660642</v>
      </c>
      <c r="F12" s="9"/>
      <c r="G12" s="24"/>
    </row>
    <row r="13" spans="2:8" ht="18.75" customHeight="1" outlineLevel="1" x14ac:dyDescent="0.25">
      <c r="B13" s="10" t="s">
        <v>6</v>
      </c>
      <c r="C13" s="11">
        <v>43557291743</v>
      </c>
      <c r="D13" s="12">
        <v>41937071888</v>
      </c>
      <c r="E13" s="13">
        <f t="shared" si="0"/>
        <v>0.96280255750151444</v>
      </c>
      <c r="F13" s="9"/>
    </row>
    <row r="14" spans="2:8" ht="18.75" customHeight="1" outlineLevel="1" x14ac:dyDescent="0.25">
      <c r="B14" s="10" t="s">
        <v>7</v>
      </c>
      <c r="C14" s="11">
        <v>2004454795</v>
      </c>
      <c r="D14" s="12">
        <v>1465049829</v>
      </c>
      <c r="E14" s="13">
        <f t="shared" si="0"/>
        <v>0.73089691653535149</v>
      </c>
      <c r="F14" s="9"/>
    </row>
    <row r="15" spans="2:8" ht="18.75" customHeight="1" outlineLevel="1" x14ac:dyDescent="0.25">
      <c r="B15" s="10" t="s">
        <v>8</v>
      </c>
      <c r="C15" s="11">
        <v>14281357384</v>
      </c>
      <c r="D15" s="12">
        <v>7874868358</v>
      </c>
      <c r="E15" s="13">
        <f t="shared" si="0"/>
        <v>0.55140895548363933</v>
      </c>
      <c r="F15" s="9"/>
      <c r="G15" s="22"/>
      <c r="H15" s="23"/>
    </row>
    <row r="16" spans="2:8" ht="18.75" customHeight="1" outlineLevel="1" x14ac:dyDescent="0.25">
      <c r="B16" s="10" t="s">
        <v>9</v>
      </c>
      <c r="C16" s="11">
        <v>240000000</v>
      </c>
      <c r="D16" s="12">
        <v>239191453</v>
      </c>
      <c r="E16" s="13">
        <f t="shared" si="0"/>
        <v>0.99663105416666664</v>
      </c>
      <c r="F16" s="9"/>
    </row>
    <row r="17" spans="2:8" ht="18.75" customHeight="1" outlineLevel="1" x14ac:dyDescent="0.25">
      <c r="B17" s="10" t="s">
        <v>10</v>
      </c>
      <c r="C17" s="11">
        <v>60166987</v>
      </c>
      <c r="D17" s="12">
        <v>39757753</v>
      </c>
      <c r="E17" s="13">
        <f t="shared" si="0"/>
        <v>0.66079016055764928</v>
      </c>
      <c r="F17" s="9"/>
    </row>
    <row r="18" spans="2:8" ht="18.75" customHeight="1" outlineLevel="1" x14ac:dyDescent="0.25">
      <c r="B18" s="10" t="s">
        <v>11</v>
      </c>
      <c r="C18" s="11">
        <v>105881528</v>
      </c>
      <c r="D18" s="12">
        <v>45155637</v>
      </c>
      <c r="E18" s="13">
        <f t="shared" si="0"/>
        <v>0.42647322770030294</v>
      </c>
      <c r="F18" s="9"/>
    </row>
    <row r="19" spans="2:8" ht="18.75" customHeight="1" outlineLevel="1" x14ac:dyDescent="0.25">
      <c r="B19" s="10" t="s">
        <v>12</v>
      </c>
      <c r="C19" s="11">
        <v>105538784</v>
      </c>
      <c r="D19" s="12">
        <v>98558395</v>
      </c>
      <c r="E19" s="13">
        <f t="shared" si="0"/>
        <v>0.93385948998616475</v>
      </c>
      <c r="F19" s="9"/>
    </row>
    <row r="20" spans="2:8" ht="27.75" customHeight="1" outlineLevel="1" x14ac:dyDescent="0.25">
      <c r="B20" s="10" t="s">
        <v>13</v>
      </c>
      <c r="C20" s="11">
        <v>579578822</v>
      </c>
      <c r="D20" s="12">
        <v>579274741</v>
      </c>
      <c r="E20" s="13">
        <f t="shared" si="0"/>
        <v>0.99947534142301697</v>
      </c>
      <c r="F20" s="9"/>
    </row>
    <row r="21" spans="2:8" ht="27.75" customHeight="1" x14ac:dyDescent="0.25">
      <c r="B21" s="6" t="s">
        <v>14</v>
      </c>
      <c r="C21" s="7">
        <f>+SUM(C22:C25)</f>
        <v>5143995325</v>
      </c>
      <c r="D21" s="7">
        <f>+SUM(D22:D25)</f>
        <v>3674674892.9899998</v>
      </c>
      <c r="E21" s="8">
        <f t="shared" ref="E21:E34" si="1">+IF((D21/C21)&gt;=100%,100%,(D21/C21))</f>
        <v>0.71436202034067742</v>
      </c>
      <c r="F21" s="9"/>
      <c r="H21" s="24"/>
    </row>
    <row r="22" spans="2:8" ht="18.75" customHeight="1" outlineLevel="1" x14ac:dyDescent="0.25">
      <c r="B22" s="10" t="s">
        <v>15</v>
      </c>
      <c r="C22" s="11">
        <v>1570161253</v>
      </c>
      <c r="D22" s="12">
        <v>1506288293</v>
      </c>
      <c r="E22" s="13">
        <f t="shared" si="1"/>
        <v>0.95932076410753209</v>
      </c>
      <c r="F22" s="9"/>
    </row>
    <row r="23" spans="2:8" ht="18.75" customHeight="1" outlineLevel="1" x14ac:dyDescent="0.25">
      <c r="B23" s="10" t="s">
        <v>16</v>
      </c>
      <c r="C23" s="11">
        <v>2738590149</v>
      </c>
      <c r="D23" s="12">
        <v>1345075441.45</v>
      </c>
      <c r="E23" s="13">
        <f t="shared" si="1"/>
        <v>0.49115616732250211</v>
      </c>
      <c r="F23" s="9"/>
      <c r="G23" s="22"/>
      <c r="H23" s="25"/>
    </row>
    <row r="24" spans="2:8" ht="18.75" customHeight="1" outlineLevel="1" x14ac:dyDescent="0.25">
      <c r="B24" s="10" t="s">
        <v>17</v>
      </c>
      <c r="C24" s="11">
        <v>400000000</v>
      </c>
      <c r="D24" s="12">
        <v>389960328.60000002</v>
      </c>
      <c r="E24" s="13">
        <f t="shared" si="1"/>
        <v>0.97490082150000001</v>
      </c>
      <c r="F24" s="9"/>
    </row>
    <row r="25" spans="2:8" ht="18.75" customHeight="1" outlineLevel="1" x14ac:dyDescent="0.25">
      <c r="B25" s="10" t="s">
        <v>18</v>
      </c>
      <c r="C25" s="11">
        <v>435243923</v>
      </c>
      <c r="D25" s="12">
        <v>433350829.94</v>
      </c>
      <c r="E25" s="13">
        <f t="shared" si="1"/>
        <v>0.99565050088016971</v>
      </c>
      <c r="F25" s="9"/>
    </row>
    <row r="26" spans="2:8" ht="18.75" customHeight="1" x14ac:dyDescent="0.25">
      <c r="B26" s="14" t="s">
        <v>19</v>
      </c>
      <c r="C26" s="7">
        <f>+SUM(C27:C31)</f>
        <v>1496124577</v>
      </c>
      <c r="D26" s="7">
        <f>+SUM(D27:D31)</f>
        <v>1238957881.02</v>
      </c>
      <c r="E26" s="8">
        <f t="shared" si="1"/>
        <v>0.82811144209951704</v>
      </c>
      <c r="F26" s="9"/>
    </row>
    <row r="27" spans="2:8" ht="18.75" customHeight="1" outlineLevel="1" x14ac:dyDescent="0.25">
      <c r="B27" s="10" t="s">
        <v>20</v>
      </c>
      <c r="C27" s="11">
        <v>391221159</v>
      </c>
      <c r="D27" s="12">
        <v>283109375</v>
      </c>
      <c r="E27" s="13">
        <f t="shared" si="1"/>
        <v>0.72365558070441682</v>
      </c>
      <c r="F27" s="9"/>
    </row>
    <row r="28" spans="2:8" ht="18.75" customHeight="1" outlineLevel="1" x14ac:dyDescent="0.25">
      <c r="B28" s="10" t="s">
        <v>21</v>
      </c>
      <c r="C28" s="11">
        <v>314242458</v>
      </c>
      <c r="D28" s="12">
        <v>257951679</v>
      </c>
      <c r="E28" s="13">
        <f t="shared" si="1"/>
        <v>0.82086832136477239</v>
      </c>
      <c r="F28" s="9"/>
    </row>
    <row r="29" spans="2:8" ht="18.75" customHeight="1" outlineLevel="1" x14ac:dyDescent="0.25">
      <c r="B29" s="10" t="s">
        <v>22</v>
      </c>
      <c r="C29" s="11">
        <v>328527680</v>
      </c>
      <c r="D29" s="12">
        <v>302906925</v>
      </c>
      <c r="E29" s="13">
        <f t="shared" si="1"/>
        <v>0.92201340538489784</v>
      </c>
      <c r="F29" s="9"/>
    </row>
    <row r="30" spans="2:8" ht="18.75" customHeight="1" outlineLevel="1" x14ac:dyDescent="0.25">
      <c r="B30" s="10" t="s">
        <v>23</v>
      </c>
      <c r="C30" s="11">
        <v>267633280</v>
      </c>
      <c r="D30" s="12">
        <v>239908217.44999999</v>
      </c>
      <c r="E30" s="13">
        <f t="shared" si="1"/>
        <v>0.89640652107988961</v>
      </c>
      <c r="F30" s="9"/>
    </row>
    <row r="31" spans="2:8" ht="18.75" customHeight="1" outlineLevel="1" x14ac:dyDescent="0.25">
      <c r="B31" s="10" t="s">
        <v>24</v>
      </c>
      <c r="C31" s="11">
        <v>194500000</v>
      </c>
      <c r="D31" s="12">
        <v>155081684.56999999</v>
      </c>
      <c r="E31" s="13">
        <f t="shared" si="1"/>
        <v>0.79733513917737786</v>
      </c>
      <c r="F31" s="9"/>
    </row>
    <row r="32" spans="2:8" ht="18.75" customHeight="1" x14ac:dyDescent="0.25">
      <c r="B32" s="14" t="s">
        <v>25</v>
      </c>
      <c r="C32" s="7">
        <f>+SUM(C33:C33)</f>
        <v>1396460464</v>
      </c>
      <c r="D32" s="7">
        <f>+SUM(D33:D33)</f>
        <v>1377537250.5</v>
      </c>
      <c r="E32" s="8">
        <f>+IF((D32/C32)&gt;=100%,100%,(D32/C32))</f>
        <v>0.98644915915070264</v>
      </c>
      <c r="F32" s="9"/>
    </row>
    <row r="33" spans="2:8" ht="27.75" customHeight="1" outlineLevel="1" x14ac:dyDescent="0.25">
      <c r="B33" s="10" t="s">
        <v>26</v>
      </c>
      <c r="C33" s="11">
        <v>1396460464</v>
      </c>
      <c r="D33" s="12">
        <v>1377537250.5</v>
      </c>
      <c r="E33" s="13">
        <f t="shared" si="1"/>
        <v>0.98644915915070264</v>
      </c>
      <c r="F33" s="9"/>
    </row>
    <row r="34" spans="2:8" ht="18.75" customHeight="1" x14ac:dyDescent="0.25">
      <c r="B34" s="14" t="s">
        <v>27</v>
      </c>
      <c r="C34" s="7">
        <f>+SUM(C35:C36)</f>
        <v>3062874936</v>
      </c>
      <c r="D34" s="7">
        <f>+SUM(D35:D36)</f>
        <v>2529542337.7200003</v>
      </c>
      <c r="E34" s="8">
        <f t="shared" si="1"/>
        <v>0.82587189832291619</v>
      </c>
      <c r="F34" s="9"/>
    </row>
    <row r="35" spans="2:8" ht="18.75" customHeight="1" outlineLevel="1" x14ac:dyDescent="0.25">
      <c r="B35" s="10" t="s">
        <v>28</v>
      </c>
      <c r="C35" s="11">
        <v>2142984604</v>
      </c>
      <c r="D35" s="12">
        <v>1852878385.72</v>
      </c>
      <c r="E35" s="13">
        <f t="shared" ref="E35:E54" si="2">+IF((D35/C35)&gt;=100%,100%,(D35/C35))</f>
        <v>0.86462515048474886</v>
      </c>
      <c r="F35" s="9"/>
    </row>
    <row r="36" spans="2:8" ht="18.75" customHeight="1" outlineLevel="1" x14ac:dyDescent="0.25">
      <c r="B36" s="10" t="s">
        <v>29</v>
      </c>
      <c r="C36" s="11">
        <v>919890332</v>
      </c>
      <c r="D36" s="12">
        <v>676663952</v>
      </c>
      <c r="E36" s="13">
        <f t="shared" si="2"/>
        <v>0.73559198141458448</v>
      </c>
      <c r="F36" s="9"/>
    </row>
    <row r="37" spans="2:8" ht="18.75" customHeight="1" x14ac:dyDescent="0.25">
      <c r="B37" s="14" t="s">
        <v>30</v>
      </c>
      <c r="C37" s="7">
        <f>+SUM(C38:C53)</f>
        <v>18215217982</v>
      </c>
      <c r="D37" s="7">
        <f>+SUM(D38:D53)</f>
        <v>14288179276.17</v>
      </c>
      <c r="E37" s="8">
        <f t="shared" si="2"/>
        <v>0.7844089096429897</v>
      </c>
      <c r="F37" s="9"/>
    </row>
    <row r="38" spans="2:8" ht="18.75" customHeight="1" outlineLevel="2" x14ac:dyDescent="0.25">
      <c r="B38" s="10" t="s">
        <v>31</v>
      </c>
      <c r="C38" s="11">
        <v>399521148</v>
      </c>
      <c r="D38" s="12">
        <v>172974983</v>
      </c>
      <c r="E38" s="13">
        <f t="shared" si="2"/>
        <v>0.43295576183116091</v>
      </c>
      <c r="F38" s="9"/>
    </row>
    <row r="39" spans="2:8" ht="18.75" customHeight="1" outlineLevel="2" x14ac:dyDescent="0.25">
      <c r="B39" s="10" t="s">
        <v>32</v>
      </c>
      <c r="C39" s="11">
        <v>726569808</v>
      </c>
      <c r="D39" s="12">
        <v>719316389</v>
      </c>
      <c r="E39" s="13">
        <f t="shared" si="2"/>
        <v>0.99001690006915344</v>
      </c>
      <c r="F39" s="9"/>
    </row>
    <row r="40" spans="2:8" ht="18.75" customHeight="1" outlineLevel="2" x14ac:dyDescent="0.25">
      <c r="B40" s="10" t="s">
        <v>33</v>
      </c>
      <c r="C40" s="11">
        <v>200000000</v>
      </c>
      <c r="D40" s="12">
        <v>198105226</v>
      </c>
      <c r="E40" s="13">
        <f t="shared" si="2"/>
        <v>0.99052613</v>
      </c>
      <c r="F40" s="9"/>
    </row>
    <row r="41" spans="2:8" ht="18.75" customHeight="1" outlineLevel="2" x14ac:dyDescent="0.25">
      <c r="B41" s="10" t="s">
        <v>34</v>
      </c>
      <c r="C41" s="11">
        <v>350000000</v>
      </c>
      <c r="D41" s="12">
        <v>346551544</v>
      </c>
      <c r="E41" s="13">
        <f t="shared" si="2"/>
        <v>0.99014726857142854</v>
      </c>
      <c r="F41" s="9"/>
    </row>
    <row r="42" spans="2:8" ht="18.75" customHeight="1" outlineLevel="2" x14ac:dyDescent="0.25">
      <c r="B42" s="10" t="s">
        <v>35</v>
      </c>
      <c r="C42" s="11">
        <v>1884000000</v>
      </c>
      <c r="D42" s="12">
        <v>1627578093</v>
      </c>
      <c r="E42" s="13">
        <f t="shared" si="2"/>
        <v>0.86389495382165604</v>
      </c>
      <c r="F42" s="9"/>
    </row>
    <row r="43" spans="2:8" ht="18.75" customHeight="1" outlineLevel="2" x14ac:dyDescent="0.25">
      <c r="B43" s="10" t="s">
        <v>36</v>
      </c>
      <c r="C43" s="11">
        <v>1899410533</v>
      </c>
      <c r="D43" s="12">
        <v>1874742373.1400001</v>
      </c>
      <c r="E43" s="13">
        <f t="shared" si="2"/>
        <v>0.98701272872219037</v>
      </c>
      <c r="F43" s="9"/>
    </row>
    <row r="44" spans="2:8" ht="18.75" customHeight="1" outlineLevel="2" x14ac:dyDescent="0.25">
      <c r="B44" s="10" t="s">
        <v>37</v>
      </c>
      <c r="C44" s="11">
        <v>5520664870</v>
      </c>
      <c r="D44" s="12">
        <v>5047438501.0099993</v>
      </c>
      <c r="E44" s="13">
        <f t="shared" si="2"/>
        <v>0.91428090997488842</v>
      </c>
      <c r="F44" s="9"/>
    </row>
    <row r="45" spans="2:8" ht="18.75" customHeight="1" outlineLevel="2" x14ac:dyDescent="0.25">
      <c r="B45" s="10" t="s">
        <v>38</v>
      </c>
      <c r="C45" s="11">
        <v>1620000000</v>
      </c>
      <c r="D45" s="12">
        <v>17087200</v>
      </c>
      <c r="E45" s="13">
        <f t="shared" si="2"/>
        <v>1.0547654320987655E-2</v>
      </c>
      <c r="F45" s="9"/>
    </row>
    <row r="46" spans="2:8" ht="18.75" customHeight="1" outlineLevel="2" x14ac:dyDescent="0.25">
      <c r="B46" s="10" t="s">
        <v>39</v>
      </c>
      <c r="C46" s="11">
        <v>670000000</v>
      </c>
      <c r="D46" s="12">
        <v>0</v>
      </c>
      <c r="E46" s="13">
        <f t="shared" si="2"/>
        <v>0</v>
      </c>
      <c r="F46" s="9"/>
    </row>
    <row r="47" spans="2:8" ht="18.75" customHeight="1" outlineLevel="2" x14ac:dyDescent="0.25">
      <c r="B47" s="10" t="s">
        <v>40</v>
      </c>
      <c r="C47" s="11">
        <v>1526436720</v>
      </c>
      <c r="D47" s="12">
        <v>1465691680</v>
      </c>
      <c r="E47" s="13">
        <f t="shared" si="2"/>
        <v>0.96020467851428526</v>
      </c>
      <c r="F47" s="9"/>
    </row>
    <row r="48" spans="2:8" ht="18.75" customHeight="1" outlineLevel="2" x14ac:dyDescent="0.25">
      <c r="B48" s="10" t="s">
        <v>41</v>
      </c>
      <c r="C48" s="11">
        <v>1121392075</v>
      </c>
      <c r="D48" s="12">
        <v>528750661.83999997</v>
      </c>
      <c r="E48" s="13">
        <f t="shared" si="2"/>
        <v>0.47151275064967796</v>
      </c>
      <c r="F48" s="9"/>
      <c r="G48" s="22"/>
      <c r="H48" s="23"/>
    </row>
    <row r="49" spans="2:6" ht="18.75" customHeight="1" outlineLevel="2" x14ac:dyDescent="0.25">
      <c r="B49" s="10" t="s">
        <v>44</v>
      </c>
      <c r="C49" s="11">
        <v>761055197</v>
      </c>
      <c r="D49" s="12">
        <v>761054687</v>
      </c>
      <c r="E49" s="13">
        <f t="shared" si="2"/>
        <v>0.99999932987777762</v>
      </c>
      <c r="F49" s="9"/>
    </row>
    <row r="50" spans="2:6" ht="18.75" customHeight="1" outlineLevel="2" x14ac:dyDescent="0.25">
      <c r="B50" s="10" t="s">
        <v>45</v>
      </c>
      <c r="C50" s="11">
        <v>506167631</v>
      </c>
      <c r="D50" s="12">
        <v>500442245</v>
      </c>
      <c r="E50" s="13">
        <f t="shared" si="2"/>
        <v>0.98868875516854215</v>
      </c>
      <c r="F50" s="9"/>
    </row>
    <row r="51" spans="2:6" ht="18.75" customHeight="1" outlineLevel="2" x14ac:dyDescent="0.25">
      <c r="B51" s="10" t="s">
        <v>46</v>
      </c>
      <c r="C51" s="11">
        <v>780000000</v>
      </c>
      <c r="D51" s="12">
        <v>779654680</v>
      </c>
      <c r="E51" s="13">
        <f t="shared" si="2"/>
        <v>0.99955728205128203</v>
      </c>
      <c r="F51" s="9"/>
    </row>
    <row r="52" spans="2:6" ht="18.75" customHeight="1" outlineLevel="2" x14ac:dyDescent="0.25">
      <c r="B52" s="10" t="s">
        <v>47</v>
      </c>
      <c r="C52" s="11">
        <v>100000000</v>
      </c>
      <c r="D52" s="12">
        <v>98892479</v>
      </c>
      <c r="E52" s="13">
        <f t="shared" si="2"/>
        <v>0.98892479</v>
      </c>
      <c r="F52" s="9"/>
    </row>
    <row r="53" spans="2:6" ht="18.75" customHeight="1" outlineLevel="2" x14ac:dyDescent="0.25">
      <c r="B53" s="10" t="s">
        <v>48</v>
      </c>
      <c r="C53" s="11">
        <v>150000000</v>
      </c>
      <c r="D53" s="12">
        <v>149898534.18000001</v>
      </c>
      <c r="E53" s="13">
        <f t="shared" si="2"/>
        <v>0.9993235612000001</v>
      </c>
      <c r="F53" s="9"/>
    </row>
    <row r="54" spans="2:6" ht="18.75" customHeight="1" x14ac:dyDescent="0.25">
      <c r="B54" s="15" t="s">
        <v>43</v>
      </c>
      <c r="C54" s="16">
        <f>+C12+C21+C26+C32+C34+C37</f>
        <v>90248943327</v>
      </c>
      <c r="D54" s="16">
        <f>+D12+D21+D26+D32+D34+D37</f>
        <v>75387819692.399994</v>
      </c>
      <c r="E54" s="17">
        <f t="shared" si="2"/>
        <v>0.8353318821611736</v>
      </c>
      <c r="F54" s="9"/>
    </row>
    <row r="55" spans="2:6" x14ac:dyDescent="0.25">
      <c r="B55" s="18"/>
      <c r="C55" s="19"/>
      <c r="D55" s="20"/>
      <c r="E55" s="20"/>
      <c r="F55" s="21"/>
    </row>
  </sheetData>
  <mergeCells count="4">
    <mergeCell ref="B6:F6"/>
    <mergeCell ref="B7:F7"/>
    <mergeCell ref="B8:F8"/>
    <mergeCell ref="B10:E10"/>
  </mergeCells>
  <pageMargins left="0.70866141732283472" right="0.70866141732283472" top="0.74803149606299213" bottom="0.74803149606299213" header="0.31496062992125984" footer="0.31496062992125984"/>
  <pageSetup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POAI Eje. financiera x proyecto</vt:lpstr>
      <vt:lpstr>'POAI Eje. financiera x proyecto'!Área_de_impresión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Patricia Carmona Gonzalez</dc:creator>
  <cp:lastModifiedBy>Claudia Patricia Carmona Gonzalez</cp:lastModifiedBy>
  <dcterms:created xsi:type="dcterms:W3CDTF">2022-01-31T12:46:19Z</dcterms:created>
  <dcterms:modified xsi:type="dcterms:W3CDTF">2022-01-31T23:06:20Z</dcterms:modified>
</cp:coreProperties>
</file>