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theme/themeOverride1.xml" ContentType="application/vnd.openxmlformats-officedocument.themeOverride+xml"/>
  <Override PartName="/xl/drawings/drawing7.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defaultThemeVersion="124226"/>
  <mc:AlternateContent xmlns:mc="http://schemas.openxmlformats.org/markup-compatibility/2006">
    <mc:Choice Requires="x15">
      <x15ac:absPath xmlns:x15ac="http://schemas.microsoft.com/office/spreadsheetml/2010/11/ac" url="C:\Users\yesse\OneDrive - itm.edu.co\Documentos\SALUD 2021\INDICADORES\"/>
    </mc:Choice>
  </mc:AlternateContent>
  <xr:revisionPtr revIDLastSave="0" documentId="8_{D331A7A8-AF12-4C88-9012-E9AD2308CFBC}" xr6:coauthVersionLast="47" xr6:coauthVersionMax="47" xr10:uidLastSave="{00000000-0000-0000-0000-000000000000}"/>
  <bookViews>
    <workbookView xWindow="-108" yWindow="-108" windowWidth="23256" windowHeight="12576" tabRatio="830" activeTab="1" xr2:uid="{00000000-000D-0000-FFFF-FFFF00000000}"/>
  </bookViews>
  <sheets>
    <sheet name="AULA PEDAGÓGICA 2021-1" sheetId="3" r:id="rId1"/>
    <sheet name="DLLO HUMANO 2021-2" sheetId="4" r:id="rId2"/>
    <sheet name="SALUD 2021-2" sheetId="5" r:id="rId3"/>
    <sheet name="INCLUSIÓN 2021-1" sheetId="6" r:id="rId4"/>
    <sheet name="DEPORTES 2021-1" sheetId="7" r:id="rId5"/>
    <sheet name="CULTURA 2021-1" sheetId="8" r:id="rId6"/>
    <sheet name="SOCIOECONÓMICA 2021-1" sheetId="9"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s>
  <calcPr calcId="191028"/>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K33" i="4" l="1"/>
  <c r="I58" i="5" l="1"/>
  <c r="H58" i="5"/>
  <c r="H57" i="5"/>
  <c r="I57" i="5" s="1"/>
  <c r="H56" i="5"/>
  <c r="I56" i="5" s="1"/>
  <c r="H55" i="5"/>
  <c r="I55" i="5" s="1"/>
  <c r="I54" i="5"/>
  <c r="H54" i="5"/>
  <c r="H53" i="5"/>
  <c r="I53" i="5" s="1"/>
  <c r="G31" i="8"/>
  <c r="G30" i="8"/>
  <c r="G29" i="8"/>
  <c r="G28" i="8"/>
  <c r="G27" i="8"/>
  <c r="G26" i="8"/>
  <c r="G25" i="8"/>
  <c r="G24" i="8"/>
  <c r="G23" i="8"/>
  <c r="G22" i="8"/>
  <c r="G21" i="8"/>
  <c r="G30" i="7" l="1"/>
  <c r="G31" i="7" l="1"/>
  <c r="F94" i="7" s="1"/>
  <c r="H32" i="9"/>
  <c r="C62" i="9" s="1"/>
  <c r="H31" i="9"/>
  <c r="H30" i="9"/>
  <c r="H29" i="9"/>
  <c r="H28" i="9"/>
  <c r="H27" i="9"/>
  <c r="H26" i="9"/>
  <c r="H25" i="9"/>
  <c r="H24" i="9"/>
  <c r="H23" i="9"/>
  <c r="H22" i="9"/>
  <c r="G15" i="9"/>
  <c r="D97" i="7" l="1"/>
  <c r="F95" i="7"/>
  <c r="F90" i="7"/>
  <c r="D71" i="7"/>
  <c r="F70" i="7"/>
  <c r="F69" i="7"/>
  <c r="F68" i="7"/>
  <c r="F67" i="7"/>
  <c r="F66" i="7"/>
  <c r="F65" i="7"/>
  <c r="F64" i="7"/>
  <c r="F63" i="7"/>
  <c r="F62" i="7"/>
  <c r="F61" i="7"/>
  <c r="F60" i="7"/>
  <c r="F59" i="7"/>
  <c r="F58" i="7"/>
  <c r="F57" i="7"/>
  <c r="F56" i="7"/>
  <c r="F55" i="7"/>
  <c r="F54" i="7"/>
  <c r="F53" i="7"/>
  <c r="F52" i="7"/>
  <c r="F51" i="7"/>
  <c r="F50" i="7"/>
  <c r="F49" i="7"/>
  <c r="F48" i="7"/>
  <c r="F47" i="7"/>
  <c r="F46" i="7"/>
  <c r="F45" i="7"/>
  <c r="F44" i="7"/>
  <c r="F43" i="7"/>
  <c r="F42" i="7"/>
  <c r="F41" i="7"/>
  <c r="F40" i="7"/>
  <c r="F38" i="7"/>
  <c r="F37" i="7"/>
  <c r="F36" i="7"/>
  <c r="G26" i="7"/>
  <c r="G25" i="7"/>
  <c r="G24" i="7"/>
  <c r="G23" i="7"/>
  <c r="G22" i="7"/>
  <c r="G21" i="7"/>
  <c r="G27" i="6" l="1"/>
  <c r="C69" i="6" s="1"/>
  <c r="G26" i="6"/>
  <c r="G25" i="6"/>
  <c r="G24" i="6"/>
  <c r="G23" i="6"/>
  <c r="G22" i="6"/>
  <c r="G21" i="6"/>
  <c r="H52" i="5" l="1"/>
  <c r="I52" i="5" s="1"/>
  <c r="H51" i="5"/>
  <c r="I51" i="5" s="1"/>
  <c r="H50" i="5"/>
  <c r="I50" i="5" s="1"/>
  <c r="H49" i="5"/>
  <c r="I49" i="5" s="1"/>
  <c r="H48" i="5"/>
  <c r="I48" i="5" s="1"/>
  <c r="H47" i="5"/>
  <c r="I47" i="5" s="1"/>
  <c r="H46" i="5"/>
  <c r="I46" i="5" s="1"/>
  <c r="H45" i="5"/>
  <c r="I45" i="5" s="1"/>
  <c r="H44" i="5"/>
  <c r="I44" i="5" s="1"/>
  <c r="H43" i="5"/>
  <c r="I43" i="5" s="1"/>
  <c r="H42" i="5"/>
  <c r="I42" i="5" s="1"/>
  <c r="H41" i="5"/>
  <c r="I41" i="5" s="1"/>
  <c r="G40" i="5"/>
  <c r="H40" i="5" s="1"/>
  <c r="I40" i="5" s="1"/>
  <c r="H39" i="5"/>
  <c r="I39" i="5" s="1"/>
  <c r="H38" i="5"/>
  <c r="I38" i="5" s="1"/>
  <c r="H37" i="5"/>
  <c r="I37" i="5" s="1"/>
  <c r="H36" i="5"/>
  <c r="I36" i="5" s="1"/>
  <c r="H35" i="5"/>
  <c r="I35" i="5" s="1"/>
  <c r="G34" i="5"/>
  <c r="H34" i="5" s="1"/>
  <c r="I34" i="5" s="1"/>
  <c r="H33" i="5"/>
  <c r="I33" i="5" s="1"/>
  <c r="H32" i="5"/>
  <c r="I32" i="5" s="1"/>
  <c r="H31" i="5"/>
  <c r="I31" i="5" s="1"/>
  <c r="H30" i="5"/>
  <c r="I30" i="5" s="1"/>
  <c r="H29" i="5"/>
  <c r="I29" i="5" s="1"/>
  <c r="G28" i="5"/>
  <c r="D28" i="5"/>
  <c r="H27" i="5"/>
  <c r="I27" i="5" s="1"/>
  <c r="H26" i="5"/>
  <c r="I26" i="5" s="1"/>
  <c r="H25" i="5"/>
  <c r="I25" i="5" s="1"/>
  <c r="H24" i="5"/>
  <c r="I24" i="5" s="1"/>
  <c r="H23" i="5"/>
  <c r="I23" i="5" s="1"/>
  <c r="H28" i="5" l="1"/>
  <c r="I28" i="5" s="1"/>
  <c r="D53" i="4"/>
  <c r="F51" i="4"/>
  <c r="F46" i="4"/>
  <c r="M30" i="4" s="1"/>
  <c r="K32" i="4"/>
  <c r="K31" i="4"/>
  <c r="K30" i="4"/>
  <c r="K29" i="4"/>
  <c r="K28" i="4"/>
  <c r="K27" i="4"/>
  <c r="K26" i="4"/>
  <c r="K25" i="4"/>
  <c r="K24" i="4"/>
  <c r="K23" i="4"/>
  <c r="K22" i="4"/>
  <c r="H32" i="3" l="1"/>
  <c r="F48" i="3" s="1"/>
  <c r="H31" i="3" l="1"/>
  <c r="H30" i="3"/>
  <c r="D51" i="3"/>
  <c r="F49" i="3"/>
  <c r="F44" i="3"/>
  <c r="O43" i="3"/>
  <c r="H29" i="3"/>
  <c r="H28" i="3"/>
  <c r="H27" i="3"/>
  <c r="H26" i="3"/>
  <c r="H25" i="3"/>
  <c r="H24" i="3"/>
  <c r="H23" i="3"/>
  <c r="H22"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tc={19D76695-08B2-446A-810F-523C414A89BF}</author>
  </authors>
  <commentList>
    <comment ref="G31" authorId="0" shapeId="0" xr:uid="{00000000-0006-0000-0000-00000100000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Esta cifra corresponde a :31 niños activos en 2021 y 7 niños que cumplieron la meta de la graduación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Claudia Patricia Carmona Gonzalez</author>
  </authors>
  <commentList>
    <comment ref="G16" authorId="0" shapeId="0" xr:uid="{00000000-0006-0000-0200-000001000000}">
      <text>
        <r>
          <rPr>
            <b/>
            <sz val="9"/>
            <color indexed="81"/>
            <rFont val="Tahoma"/>
            <family val="2"/>
          </rPr>
          <t>Incremento porcentual del 5% con respecto al período anterior</t>
        </r>
        <r>
          <rPr>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Claudia Patricia Carmona Gonzalez</author>
  </authors>
  <commentList>
    <comment ref="G16" authorId="0" shapeId="0" xr:uid="{00000000-0006-0000-0500-000001000000}">
      <text>
        <r>
          <rPr>
            <b/>
            <sz val="9"/>
            <color indexed="81"/>
            <rFont val="Tahoma"/>
            <family val="2"/>
          </rPr>
          <t>Incremento porcentual del 5% con respecto al período anterior</t>
        </r>
        <r>
          <rPr>
            <sz val="9"/>
            <color indexed="81"/>
            <rFont val="Tahoma"/>
            <family val="2"/>
          </rPr>
          <t xml:space="preserve">
</t>
        </r>
      </text>
    </comment>
  </commentList>
</comments>
</file>

<file path=xl/sharedStrings.xml><?xml version="1.0" encoding="utf-8"?>
<sst xmlns="http://schemas.openxmlformats.org/spreadsheetml/2006/main" count="670" uniqueCount="209">
  <si>
    <t xml:space="preserve">FICHA TÉCNICA DE LOS INDICADORES </t>
  </si>
  <si>
    <t>Código</t>
  </si>
  <si>
    <t>FGE 001</t>
  </si>
  <si>
    <t>Versión</t>
  </si>
  <si>
    <t>01</t>
  </si>
  <si>
    <t>Fecha</t>
  </si>
  <si>
    <t>A. Identificación del indicador</t>
  </si>
  <si>
    <t>1. Nombre del Indicador</t>
  </si>
  <si>
    <t>Permanencia de estudiantes beneficiados con el aula pedagógica</t>
  </si>
  <si>
    <t>2. Nombre el Proceso</t>
  </si>
  <si>
    <t xml:space="preserve">Bienestar Institucional </t>
  </si>
  <si>
    <t>3. Objetivo del indicador</t>
  </si>
  <si>
    <t>Medir el impacto en la permanencia de los estudiantes que son beneficiados a través de su participación en el aula pedagógica</t>
  </si>
  <si>
    <t>4.  Tipo de Indicador:</t>
  </si>
  <si>
    <t>Efectividad o Impacto</t>
  </si>
  <si>
    <t>B. Parámetros para la medición del indicador</t>
  </si>
  <si>
    <t xml:space="preserve">5.  Forma de Cálculo: </t>
  </si>
  <si>
    <t>(Número de estudiantes con hijos beneficiados con el aula pedagógica, que continuaron con sus estudios el semestre siguiente /Número de estudiantes beneficiados con el aula pedagógica) x100</t>
  </si>
  <si>
    <t>6. Frecuencia de la medición:</t>
  </si>
  <si>
    <t>Semestral</t>
  </si>
  <si>
    <t>7. Línea base</t>
  </si>
  <si>
    <t>Unidad de medida línea base</t>
  </si>
  <si>
    <t>Porcentaje</t>
  </si>
  <si>
    <t>Dato línea base</t>
  </si>
  <si>
    <t>Fecha de corte línea base</t>
  </si>
  <si>
    <t>Semestre 2 de 2016</t>
  </si>
  <si>
    <t xml:space="preserve">8. Meta </t>
  </si>
  <si>
    <t>Unidad de medida de la meta</t>
  </si>
  <si>
    <t>Dato meta</t>
  </si>
  <si>
    <t>C. Medición y análisis del indicador</t>
  </si>
  <si>
    <t>9. Resultados de la medición actual e histórica</t>
  </si>
  <si>
    <t>Semestre</t>
  </si>
  <si>
    <t>Número de estudiantes beneficiados con el aula pedagógica</t>
  </si>
  <si>
    <t>Número de estudiantes con hijos beneficiados con el aula pedagógica, que continuaron con sus estudios el semestre siguiente</t>
  </si>
  <si>
    <t>Resultado de la medición del indicador</t>
  </si>
  <si>
    <t>2016-1</t>
  </si>
  <si>
    <t>2016-2</t>
  </si>
  <si>
    <t>2017-1</t>
  </si>
  <si>
    <t>2017-2</t>
  </si>
  <si>
    <t>2018-1</t>
  </si>
  <si>
    <t>2018-2</t>
  </si>
  <si>
    <t>2019-1</t>
  </si>
  <si>
    <t>2019-2</t>
  </si>
  <si>
    <t>2020-1</t>
  </si>
  <si>
    <t>2020-2</t>
  </si>
  <si>
    <t>2021-1</t>
  </si>
  <si>
    <t>10. Representación gráfica de los resultados de la medición del indicador</t>
  </si>
  <si>
    <t xml:space="preserve">11. Análisis de los resultados de la medición </t>
  </si>
  <si>
    <t xml:space="preserve">
El Aula Pedagógica Infantil ITM, fue creada para favorecer el ingreso, la permanencia y la culminación del proceso formativo de los estudiantes matriculados en cualquier programa académico, brindándoles un servicio de atención, cuidado y acompañamiento pedagógico para sus hijos entre los 6 meses y los tres años; planteando como objetivos principales:
*Aportar al cierre de brechas sociales, facilitando el acceso de las mujeres a la educación superior.
*Promover el establecimiento de los vínculos afectivos y la calidad de vida de las familias, generando espacios de cuidado de los niños y las niñas, en el sitio de trabajo y   estudio de los padres y madres de la comunidad ITM.
*Aportar al cumplimiento del principio de corresponsabilidad establecido en el código de infancia y adolescencia que establece “la obligación y la responsabilidad de tomar parte activa en el logro de la vigencia efectiva de los derechos y garantías de los niños, las niñas y los adolescentes”, favoreciendo la formación de adultos responsables de la educación de sus hijos y de su rol educativo.                                                                                                                                                                                                     La actual medición del indicador,  muestra que la meta de permanencia de los estudiantes atendidos, se ubica en un porcentaje de cumplimiento  equivalente al 97,57 %  lo que indica un rango de gestión " bueno", este resultado evidencia que el posicionamiento del proyecto y la posibilidad de tener el servicio disponible en la modalidad presencial y virtual, ha representado una mayor adherencia de los usuarios al servicio este semestre.</t>
  </si>
  <si>
    <t>12. Fecha de la última medición (d/m/a)</t>
  </si>
  <si>
    <t>Junio 30 de 2021</t>
  </si>
  <si>
    <t>13. Fuente de la información</t>
  </si>
  <si>
    <t>Sistema de Información de Bienestar - SIB https://aulapedagogica.itm.edu.co/</t>
  </si>
  <si>
    <t>D. Seguimiento y evaluación del indicador</t>
  </si>
  <si>
    <t>Seguimiento del indicador</t>
  </si>
  <si>
    <t xml:space="preserve">14. Porcentaje de cumplimiento de la meta </t>
  </si>
  <si>
    <t xml:space="preserve">15. Rango de Gestión </t>
  </si>
  <si>
    <t>Bueno</t>
  </si>
  <si>
    <t xml:space="preserve">Deficiente </t>
  </si>
  <si>
    <t xml:space="preserve">≥ 90% </t>
  </si>
  <si>
    <r>
      <t xml:space="preserve">&lt; 90% </t>
    </r>
    <r>
      <rPr>
        <strike/>
        <sz val="12"/>
        <color theme="3"/>
        <rFont val="Times New Roman"/>
        <family val="1"/>
      </rPr>
      <t>&amp;</t>
    </r>
    <r>
      <rPr>
        <sz val="12"/>
        <color theme="3"/>
        <rFont val="Times New Roman"/>
        <family val="1"/>
      </rPr>
      <t xml:space="preserve">  ≥ 70%</t>
    </r>
  </si>
  <si>
    <t>&lt; 70%</t>
  </si>
  <si>
    <t>Evaluación del indicador</t>
  </si>
  <si>
    <t>16. Acciones derivadas del resultado del indicador</t>
  </si>
  <si>
    <t>Acciones correctivas</t>
  </si>
  <si>
    <t>&lt; 80% &amp; ≥ 70%</t>
  </si>
  <si>
    <t>17. Identificación de las acciones emprendidas derivadas del resultado del indicador</t>
  </si>
  <si>
    <t>Identificación de la acción preventiva emprendida</t>
  </si>
  <si>
    <t>Identificación de la acción correctiva emprendida</t>
  </si>
  <si>
    <t>No aplica</t>
  </si>
  <si>
    <t xml:space="preserve">Impacto de las acciones de Promoción de la Salud y Prevención de la enfermedad realizadas por Bienestar- Desarrollo Humano </t>
  </si>
  <si>
    <t>Medir la efectividad  de las intervenciones que se realizan en niveles de prevención universal y selectiva, que impactaran en la disminución de la intervenciones indicadas</t>
  </si>
  <si>
    <t>(Número de usuarios atendidos en prevención indicada x 100)/ Número total de usuarios atendidos en el semestre</t>
  </si>
  <si>
    <t>Semestre 2 2016</t>
  </si>
  <si>
    <t>Impacto de las acciones de promoción y prevención Bienestar Desarrollo Humano</t>
  </si>
  <si>
    <t>Atendidos en acciones Universal y selectiva</t>
  </si>
  <si>
    <t>Atendidos en acciones indicadas</t>
  </si>
  <si>
    <t>Indicador %</t>
  </si>
  <si>
    <t>2019-01</t>
  </si>
  <si>
    <t>2019-02</t>
  </si>
  <si>
    <t>2020-01</t>
  </si>
  <si>
    <t>2020-02</t>
  </si>
  <si>
    <t>2021 - 01</t>
  </si>
  <si>
    <r>
      <t xml:space="preserve">&lt; 90% </t>
    </r>
    <r>
      <rPr>
        <strike/>
        <sz val="10"/>
        <color theme="3"/>
        <rFont val="Times New Roman"/>
        <family val="1"/>
      </rPr>
      <t>&amp;</t>
    </r>
    <r>
      <rPr>
        <sz val="10"/>
        <color theme="3"/>
        <rFont val="Times New Roman"/>
        <family val="1"/>
      </rPr>
      <t xml:space="preserve">  ≥ 70%</t>
    </r>
  </si>
  <si>
    <t>Proporción de usuarios que  asesorados en el servicio de Bienestar Salud en el semestre, practican al menos un hàbito saludable en su estilo de vida.</t>
  </si>
  <si>
    <t>Bienestar Institucional</t>
  </si>
  <si>
    <t>Establecer la relación entre el nùmero de usuarios que asesorados en el servicio de Bienestar Salud en el semestre  practican al menos un hàbito saludable en su estilo de vida.</t>
  </si>
  <si>
    <t>4.  Tipo de Indicador</t>
  </si>
  <si>
    <t>5.  Forma de Cálculo</t>
  </si>
  <si>
    <t>(Número de usuarios que en el último semestre fueron asesorados en el servicio de Bienestar Salud y practican al menos un hábito saludable en su estilo de vida / Número usuarios que en el último semestre fueron asesorados en el servicio de Bienestar Salud) x 100</t>
  </si>
  <si>
    <t>6. Frecuencia de la medición</t>
  </si>
  <si>
    <t>2018-01</t>
  </si>
  <si>
    <t xml:space="preserve">Dato meta Sistemas de Gestión </t>
  </si>
  <si>
    <t xml:space="preserve">SISTEMAS DE GESTIÓN </t>
  </si>
  <si>
    <t>Estamentos</t>
  </si>
  <si>
    <t>Usuarios asesorados en el ùltimo semestre en el servicio de Bienestar Salud y practicaron al menos un hábito saludable en su estilo de vida</t>
  </si>
  <si>
    <t>Total de usuarios asesorados en Bienestar Salud</t>
  </si>
  <si>
    <t>Porcentaje de cumplimiento de la meta</t>
  </si>
  <si>
    <t>Estudiantes</t>
  </si>
  <si>
    <t>Docentes</t>
  </si>
  <si>
    <t>Empleados</t>
  </si>
  <si>
    <t>Egresados</t>
  </si>
  <si>
    <t>Mi familia en la U</t>
  </si>
  <si>
    <t>Total</t>
  </si>
  <si>
    <t>Sistema Integrado de Bienestar</t>
  </si>
  <si>
    <t>NO APLICA</t>
  </si>
  <si>
    <t>Aceptable</t>
  </si>
  <si>
    <t>Deficiente</t>
  </si>
  <si>
    <r>
      <t xml:space="preserve">&lt; 90% </t>
    </r>
    <r>
      <rPr>
        <strike/>
        <sz val="11"/>
        <color theme="3"/>
        <rFont val="Times New Roman"/>
        <family val="1"/>
      </rPr>
      <t>&amp;</t>
    </r>
    <r>
      <rPr>
        <sz val="11"/>
        <color theme="3"/>
        <rFont val="Times New Roman"/>
        <family val="1"/>
      </rPr>
      <t xml:space="preserve">  ≥ 70%</t>
    </r>
  </si>
  <si>
    <t>Acciones preventivas</t>
  </si>
  <si>
    <t>Número de estudiantes en condición de discapacidad y en situación de vulnerabilidad que permanecen en la Institución.</t>
  </si>
  <si>
    <t>Medir el impacto del programa de inclusión con base en la permanencia de los estudiantes inscritos en el Programa de Inclusión.</t>
  </si>
  <si>
    <t xml:space="preserve">(Número de estudiantes identificados en condición de discapacidad o en situación de vulnerabilidad, que continúan su proceso formativo - menos estudiantes que terminan plan de estudios/ Número de estudiantes matriculados con discapacidad o en situación de vulnerabilidad) x 100    
</t>
  </si>
  <si>
    <t xml:space="preserve">Dato línea base          </t>
  </si>
  <si>
    <t>Semestre 2 de 2015</t>
  </si>
  <si>
    <t xml:space="preserve">Dato meta              </t>
  </si>
  <si>
    <t>Número de estudiantes matrículados con discapacidad o en situación de vulnerabilidad</t>
  </si>
  <si>
    <t>Número de estudiantes que terminan plan de estudios con discapacidad o en situación de vulnerabilidad</t>
  </si>
  <si>
    <t>Número de estudiantes con discapacidad o en situación de vulnerabilidad que continual</t>
  </si>
  <si>
    <t>2018-02</t>
  </si>
  <si>
    <t>2021-01</t>
  </si>
  <si>
    <t xml:space="preserve">Es importante contar con la caracterización de la comunidad en condición de discapacidad y de vulnerabilidad que se incluyen en el análisis del indicador, los datos corresponden al primer semestre del 2021.                                                                                                                                                                                                                                                                                                                                                                                                                                                                                                                         Estos datos pueden ser diferentes a los establecidos desde las inscripciones y matriculas, debido a que muchos de ellos se reportan como pertenecienetes a estas poblaciones, pero posterior a la verificacion que hace el programa de inclusion se determina que no o por el contrario en muchas ocasiones se detectan en el transcurso del semestre, ya sea por que son reportados por los docentes o por que los estudiantes llegan al programa:
</t>
  </si>
  <si>
    <t>Discapacidad motora</t>
  </si>
  <si>
    <t>Baja visión</t>
  </si>
  <si>
    <t>Comunidad Sorda</t>
  </si>
  <si>
    <t>Discapacidad Cognitiva</t>
  </si>
  <si>
    <t>Discapacidad Psicosocial</t>
  </si>
  <si>
    <t>Vulnerabilidad por genero</t>
  </si>
  <si>
    <t xml:space="preserve">En el primer semestre del 2021, se observa que el resultado obtenido para el indicador "estudiantes en condición de discapacidad y en situación de vulnerabilidad que permanecen en la Institución” es de 94.2% con una brecha de 1.3 puntos porcentuales por encima del semestre anterior, y con un 9.2% por encima del dato de línea base y de 4.2% por encima de la meta establecida en un 90%. lo que significa que el rango de cumplimiento es bueno. 
El número de estudiantes matriculados en el 01-2021 fue de 114 que con respecto al periodo 02-2020 que fue de 115 estudiantes, decremento en 1 estudiante.                                                                                                                                                                                                                                                                                                                                                                              En este semestre ingresan 17 estudiantes nuevos, por lo tanto de los 114 estudiantes registrados en el semestre, al restar los nuevos nos da un resultado de 97 estudiantes que continuan. de estos 97 estudiantes al comparar con los estudiantes que se matricularon en el  semestre 02 del 2020 que fueron 115 y restando los 11 que terminaron plan de estudios da como resultado 104 estudiantes a los cuales les restamos los 97 que continuan da una diferencia de 7 estudiantes que desertaron.                                                                                                                                                                                                                                                                                                                                                                                             Este dato es clave para el analisis del indicador, para analizar el proceso de permanencia de la poblacion del programa de inclusión. en este semestre la decersion se dio por los siguientes motivos:                                                                                                                                                                                  2 no se sintieron en capacidad de adaptarse a la contingencia.                                                                                                                                                                                                                                                                                                                      3 por problemas de salud que les impide continuar sus estudios debido a tratamientos o incapacidades muy prolongadas.                                                                                                                                                                                            2 por problemas de conectividad.                                                                                                                                                                                                                                                                                                                                                                               1 por cambio de institucion.                                                                                                            
Com parte del proceso de intervención y prevencion a la desercion, el programa busco alternativas para evitarlo, sin embargo los casos por  de salud o problemas de conectividad lo que representa el 71.5% de las desrciones, son variables que no se pueden controlar desde el programa. En el caso de adaptacion a la virtualidad, se les dio el apoyo necesario dentro de la capacidad cientifica y tecnica que se tiene en el programa, pero existia un alto nivel de resistencia para asumir esta modalidad.                                                                                                                                                                                                                                                                                 Para el caso de la no adaptacion a la virtualidad se intervino desde las practicas pedagogicas propias del DUA (Diseño Universal De aprendizaje).                                                                                                                                                                                                                                                                                                                                                                                           Los porcentajes permiten observar que la intrevencion desde el programa de inclusión, integrando las estrategias sistemicas de Bienestar Institucional con sus programas y proyectos  y las acciones conjuntas de tipo  pedagogicas y académicas, entre las que sobresalen los procesos de flexibilidad curricular, el acompañamiento en temas económicos buscando becas y subsidios, el seguimiento y trato a los casos de cada estudiante que minicen las barrera para la permanencia, presentan un impacto positivo y se demuestran como adecuadas en los procesos estrategicos para la permanencia de dicha poblacion. esta aseveracion parte de la observacion de los motivos de desercion, pues en su gran mayoria se deben a variables no controladas por el programa de inclusión.  
Por lo anterior el programa de inclusión cumple con su objetivo de facilitar la permanencia de estas poblaciones.  
</t>
  </si>
  <si>
    <t>Sistema de Información de Bienestar - Sistema de Información Académica</t>
  </si>
  <si>
    <t>Desenvolvimiento continuo de la comunidad ITM en los diferentes servicios prestados por el área de deportes</t>
  </si>
  <si>
    <t>2, Nombre del proceso</t>
  </si>
  <si>
    <t>Medir la adherencia de los servicios prestados por el área de deportes, en la comunidad ITM</t>
  </si>
  <si>
    <t>4. Tipo de indicador</t>
  </si>
  <si>
    <t>Efectividad o impacto</t>
  </si>
  <si>
    <t>(personas pertenecientes a la comunidad ITM que continuaron usando al menos uno de los servicios prestados por el área de deporte en el siguiente semestre /Número total de personas pertenecientes a la comunidad ITM que fueron atendidas en al menos uno de los servicios prestados por el área de deporte) x100</t>
  </si>
  <si>
    <t>Número total de personas pertenecientes a la comunidad ITM que fueron atendidas en al menos uno de los servicios prestados por el área de deportes</t>
  </si>
  <si>
    <t>Personas pertenecientes a la comunidad ITM que continuaron usando al menos uno de los servicios prestados por el área de deportes en el semestre siguiente</t>
  </si>
  <si>
    <t>Actividad</t>
  </si>
  <si>
    <t>Atendidos 2020-2</t>
  </si>
  <si>
    <t>Contiuan al 2021-1</t>
  </si>
  <si>
    <t>% permanencia</t>
  </si>
  <si>
    <t>Abdomen</t>
  </si>
  <si>
    <t>Adulto mayor</t>
  </si>
  <si>
    <t>Ajedrez para todos</t>
  </si>
  <si>
    <t>Atención a discapacidad</t>
  </si>
  <si>
    <t>Atletismo</t>
  </si>
  <si>
    <t>Baloncesto</t>
  </si>
  <si>
    <t xml:space="preserve">Buceo pulmon libre </t>
  </si>
  <si>
    <t>Clase de Yoga</t>
  </si>
  <si>
    <t>Demostraciones Deportivas</t>
  </si>
  <si>
    <t>Deporte Representativo</t>
  </si>
  <si>
    <t>Entrenamiento integral</t>
  </si>
  <si>
    <t>Funcional trainer</t>
  </si>
  <si>
    <t>Futbol</t>
  </si>
  <si>
    <t>Fútsal</t>
  </si>
  <si>
    <t>Hidrogimnasia</t>
  </si>
  <si>
    <t>Indor cicly</t>
  </si>
  <si>
    <t>Ingreso al gimnasio</t>
  </si>
  <si>
    <t>Insanity</t>
  </si>
  <si>
    <t>Karate</t>
  </si>
  <si>
    <t>Natación</t>
  </si>
  <si>
    <t xml:space="preserve">Power Funcional </t>
  </si>
  <si>
    <t>Pausas activas</t>
  </si>
  <si>
    <t>Préstamo de implementos deportivos</t>
  </si>
  <si>
    <t>Rugby</t>
  </si>
  <si>
    <t>Rumba aeróbica</t>
  </si>
  <si>
    <t>Semilleros deportivos</t>
  </si>
  <si>
    <t>Tae-bo</t>
  </si>
  <si>
    <t>Taekwondo</t>
  </si>
  <si>
    <t>Tenis de campo</t>
  </si>
  <si>
    <t>Tenis de mesa</t>
  </si>
  <si>
    <t>Torneos internos</t>
  </si>
  <si>
    <t>Ultimate</t>
  </si>
  <si>
    <t>Voleybol</t>
  </si>
  <si>
    <t xml:space="preserve">Judo </t>
  </si>
  <si>
    <t>Zona humeda</t>
  </si>
  <si>
    <t>Atendidos en 2020-2</t>
  </si>
  <si>
    <t>continuan en el 2021-1</t>
  </si>
  <si>
    <t>El  indicador  que se entrega  es con  corte al  30 de julio  de  2021  correspondiente a la adherencia del 2021-1, se encuentra en un rasgo de gestión en creciente al 82.34 %, El indicador se encuentra en un nivel bueno el cual no requiere de ninguna acción correctiva o de mejoramiento hecho que fue logrado debido a la continuidad  de las clase virtuales y la nueva estrategia de entrenamiento con charlas académicas  desde  un saber interdisciplinario de los entrenadores   en plataformas tic  cerradas con invitados locales, nacionales e internacionales y además  se realiza un seguimiento continuo y estadístico de toda actividad que se realice en deportes.   
Para la finalización del semestre, las actividades cerradas tomaran mayor importancia y se plantea incrementarlo a los instructores , con actividades teóricas de la actividad física, así mismo se explora la posibilidad de la creación de los semilleros deportivos de escuela a través de extensión académica de la institución, por otro medio o metodo la apertura de los espacios físicos a mediados del semestre debido a la apertura del protocolo de bioseguridad donde se nos brindo la posibilidad de programar clases grupales, rutinas en el gimnasio y entrenamientos de los deportes representativos medios por los cuales se supero la expectativa estimada por planeación del 38,73% de los usuarios atendidos en el 2020-2.</t>
  </si>
  <si>
    <t>JUNIO 30 DE 2021</t>
  </si>
  <si>
    <t>SISTEMA INTEGRADO DE BINESTAR, SIB</t>
  </si>
  <si>
    <t xml:space="preserve">Bueno </t>
  </si>
  <si>
    <r>
      <t xml:space="preserve">&lt; 90% </t>
    </r>
    <r>
      <rPr>
        <strike/>
        <sz val="12"/>
        <color rgb="FF1F497D"/>
        <rFont val="Times New Roman"/>
        <family val="1"/>
      </rPr>
      <t>&amp;</t>
    </r>
    <r>
      <rPr>
        <sz val="12"/>
        <color rgb="FF1F497D"/>
        <rFont val="Times New Roman"/>
        <family val="1"/>
      </rPr>
      <t xml:space="preserve">  ≥ 70%</t>
    </r>
  </si>
  <si>
    <t>Porcentaje de continuidad de las partes interesadas (comunidad ITM) en los diferentes servicios ofrecidos por el área de Promoción Cultural.</t>
  </si>
  <si>
    <t>Medir la continuidad de las partes interesadas (comunidad ITM) en los servicios ofrecidos por el área de Promoción Cultural</t>
  </si>
  <si>
    <t>(personas pertenecientes a la comunidad ITM que continuaron usando al menos uno de los servicios prestados por el área de cultura en el siguiente semestre /Número total de personas pertenecientes a la comunidad ITM que fueron atendidas en al menos uno de los servicios prestados por el área de cultura) x100</t>
  </si>
  <si>
    <t>Número total de personas pertenecientes a la comunidad ITM que fueron atendidas en al menos uno de los servicios prestados por el área de cultura</t>
  </si>
  <si>
    <t>personas pertenecientes a la comunidad ITM que continuaron usando al menos uno de los servicios prestados por el área de cultura en el semestre siguiente</t>
  </si>
  <si>
    <t>Este nuevo indicador de Promoción Cultural, integra las variables de cobertura como un dato estadístico y la continuidad de un semestre a otro de los usuarios de los diferentes servicios ofrecidos, ahora indicará el número y porcentaje de las  partes interesadas que continúan en el periodo siguiente utilizando los servicios ofertados en los ejes temáticos que conforman el proyecto de Bienestar-  Promoción Cultural, con esta medición se busca y se puede inferir que los usuarios presentan una adherencia a la oferta y como consecuencia suman  a su formación integral y al mejoramiento de su calidad de vida.</t>
  </si>
  <si>
    <t>2019-01 
Los datos definitivos para el indicador de permanencia en los servicios ofrecidos por Promoción Cultural en el 2019-01, confirman el  desarrollo favorable del comportamiento  en cuento que sobrepasa la meta del 22% propuesta, el resultado definitivo es de un 32.19% de permanencia en todas las actividades programadas para las partes interesadas, esto significa que de 1.976 personas atendidas en el 2019-01, 636 continuaron utilizando los servicios de Promoción Cultural en el 2019-02 .  
Observando la permanencia por estamentos,  talleres y actividades vemos que: 
Los docentes Asistente - Docente de Carrera (57%), los docente ocasionales (66%) y los asistentes del programa Mi familia en la U (38%) son los estamentos de mayor permanencia; entre tanto los estudiantes permanecen un 30%, los docentes de cátedra 46% y los egresados 33%. Los talleres de mayor continuidad son Técnica Vocal avanzados (75%), Taller de Guitarra  (47.68%),   y taller de lettering (51.11%). La permanencia en los los grupos representativos también ha sido alta: Ensamble vocal (100%), Bailes tropicales (45.28%),  y Cuerdas Colombianas (41.18%).   
Observando el crecimiento del porcentaje (32.19%) en la permanacia dentro de los servicios de Promoción Cultural en los útimos tres semestres o períodos analizados, podemos aducir que esto se debe a:
1. Se han implementado estrategias de comunicación diversas, facilitando el proceso de inscripción de forma virtual a la vez que  se han creado bases de datos confiables para mantener el contacto y la comunicación entre las partes interesadas.
2. Se ha trabajado la actualizlación del contenido y metodología de los talleres y de los grupos representativos, aspecto relevante para la continuidad de los niveles.
3. Se han tenido en cuenta las sugerencias, realizadas en las evaluaciones y en la retroalimentación con algunos grupos y las partes interesadas con relación a las prefrencias y gustos de éstas, además de identificar las tendencia en el medio con relación al arte y la cultura optimizando el recurso humano, económico y de infraestructura.</t>
  </si>
  <si>
    <t xml:space="preserve">2019-02
Teniendo presente que, el objetivo del indicador es medir la continuidad de las partes interesadas (comunidad ITM) en los servicios no masivos ofrecidos por el área de Promoción Cultural, se observa la variación del resultado en el indicador del 2019-02, pasó de un 32,19% en el 2019-01 a un 24,06% en el 2019-02; las posibles causas a las que pueden atribuirse este cambio son: 1°. los talleristas de pintura en acrílico y plastilina desistieron de la contratación al inicio del semestre 2020-01, aspecto que conllevó a redistribución de horas y planeación de un nuevo taller de Jardinería Creativa que inició en el mes de marzo de 2020, así mismo el taller de cuentería se canceló debido a la baja asistencia,  2°. El orden público reiteradamente afectado por manifestaciones y disturbios acarrearon en repetidas ocasiones la evacuación de la comunidad académica y administrativa de la Institución por ende se suspendían los talleres artísticos, especialmente los que se dictan los días jueves y, 3°. La emergencia sanitaria por la COVID-19, que llevó a la sociedad al confinamiento e hizo migrar las actividades y servicios presenciales a la utilización de las Tecnologías de la Información y la Comunicación, TICs, es decir nos obligó a adoptar el modelo de educación virtual. 
Ya en el confinamiento Nacional, evidenciamos que un gran número de personas inscritas en los talleres de Promoción Cultural, no estaban preparadas para atender esta emergencia y continuar los procesos de formación a través de manera virtual. Se evidenció que, si bien un gran porcentaje de la comunidad ITM posee un dispositivo para la recibir las clases, no siempre cuentan con conectividad o deben compartirlo entre varias personas de la familia.
Considerando todas las causas anteriores encontramos que los servicios de menor adherencia, fueron los talleres que requieren de un instrumento como son teclado (27%) y guitarra I (17%) y II (14%), los que necesitan de un espacio amplio para practicarlo: baile tropical (16%), danza árabe (26%) y técnica vocal iniciación(30%) y avanzados (29%), en contraste con estos datos, es importante destacar que talleres como: Fotografía Digital (32%), escultura (37%), pintura (45%) y artes circenses (83%), mantuvieron e incrementaron la permanencia en ellos. 
Los Grupos Representativos se destacan, porque a pesar del confinamiento y de lo que implica un trabajo en grupo han permanecido, tanto directores como estudiantes han logrado utilizar estrategias para trabajar en grupo desde la distancia, a la vez que Promoción Cultural ha concretado alternativas para que los estudiantes continúen con los ensayos, la permanencia en los grupos ha sido en general alta:  Teatro ITM (57%), Ensamble vocal ITM (61%), Orquesta ITM (65%), Expresiones ITM (67%) y Danza Árabe ITM.  En el Grupo de Rock y Pop, la permanencia ha sido del 25%, esto se debe a la necesidad de que los estudiantes tengan instrumentos como la batería y el bajo para los ensayos.  
Analizando los 3 últimos semestres, el porcentaje de continuidad superó 12 puntos con relación a la meta que es de 22%, cifra positiva, pero no consolidada como para aumentar la meta, porque nos damos cuenta que en 2019-02 pasó de 32.19% a 24.06% a una baja  de 8 puntos por las causas expuestas, sin embargo,  se mantiene por encima de la meta.
Para el próximo semestre y dependiendo de las decisiones con respecto a la Educación Superior desde el Ministerio de Educación, se orientarán todos los esfuerzos a mantener  los porcentajes de continuidad y en sí de permanencia en nuestros talleres.
Destacamos todo el acompañamiento que ha tenido la institución con la comunidad ITM en esta cuarentena, el compromiso social, el aporte a través de la investigación y el trabajar cada día para mejorar la calidad de la educación.
</t>
  </si>
  <si>
    <t>2020-01                         
Un semestre especial, ya que  por la emergencia sanitaria de la Covi 19, tuvimos que  pasar de la presencialidad  al teletrabajo desde la casa. Todos nuestros talleres continuaron en diferentes plataformas, cada tallerista utiliza la que mejor se le acomode para su metodología.  En total el porcentaje de continuidad o de permanencia en nuestros servicios en el 2020-01 fue de 34.74% con respsecto al 2019-02 que fue 24.06%, tuvo un aumento de 10.68%, consideramos que el aumento del porcentaje de permanecia, auque no hayamos atendido tantas personas como en el 2019-02 (2045), 2020-01 (1445), se debe a: 1.Más tiempo en casa.  2. El confinamiento obligatorio  que te hace aprovechar mas el tiempo y puede insentivar a desarrollar la sensibilidad, creatividad y talento en proyectos que antes no se tenía el tiempo. 3. El tener una clase grabada que si bien no pudiste asistir en la hora determinada la puedes ver en el momento que puedes o destinas para hacerlo, tienen una relación mas estrecha y una oportunidad de valorar más lo que hace el compañero.  Con relación al comportamiento  de los estamentos con más continuidad son:  Docente asistente de carrea con un 60% de continuidad, contratistas con un 56%, mi familia en la U con un 48%, docente de hora cátedra con un 46%, empleados con 38% y estudiantes con un 34% que comparado con el semestre 2019-01 tuvo un incremento porcentual en promedio de  3 puntos.  Para destacar el porcentaje de permanencia en los siguientes talleres artísticos: 43.75%  taller de Técnica Vocal Avanzado,  42.22% taller de Lettering, 40.18%taller de Escultura, 35.19% taller de Dibujo, 31.19% taller de Pintura, a pesar de que el taller de Fotografpia Digital es el que mayor número de estudiantes reune es el que menos tiene continuidad con un 17,67%, osea que los integrantes de este taller rotan mucho, pero cada semestre se atienden  un pomedio de 215 alumnos, esto se debe a que los que ingresan a este taller son personas que trabajan, y a veces no les da el tiempo.
Es importante destacar la adaptación que cada tallerista hizo para proyectar de una forma diferente su metodología.Vemos como el comportamiento de la permanencia en los grupos representativos que esta por encima del 30%, así: Orquesta 81.25%, Teatro 64%, Grupo de Cuerdas Colombianas con un 58.8%, Ensamble Vocal 47.57%, Grupo de Baile 45.28%, Danza Árabe con el 30% lo que nos motiva a continuar firmes sosteniendo nuesta representación ante otras entidades y a la vez valoramos el sentido de pertenencia por la institución que tienen los integrantes y que la formación integral  que estamos brindando en los grupos esta siendo bien recepcionada.  Como conclusión general del comportamiento del porcentaje de permanencia en el 2020-01 que fue de 34.74% incrementó ostensiblemente porque lo pueden ver en la gráfica la cantidad de atenciones es la más baja en el histórico.  Para el 2020-02 esperamos que con las estrategias comunicativas, las redes sociales, correos electrónicos  y demás herramientas podamos por un lado incrementar las atenciones en todos los talleres y por supuesto aumentar el porcentaje de permanencia en nuestros servicios y activdades ofrecidas.   Resaltamos  todo el apoyo y las herramientas que la institución nos brinda a todas las áreas de Bienestar y la oportunidad de ayudar a la formción de profesionales íntegros y autónomos para una mejor sociedad.</t>
  </si>
  <si>
    <t>2020-02                      
Por segundo semestre consecutivo continuamos con la emergencia sanitaria de la Covi 19, aun continuamos con la modalidad virtual implementada desde el semestre 2020-01. Nuestros talleres continuan en diferentes plataformas, cada tallerista utiliza la que mejor se le acomode para su metodología.  En total el porcentaje de continuidad o de permanencia en nuestros servicios en el 2020-02 fue de 19,95% con respecto al 2020-01 que fue 34,74%, tuvo una disminución de 14,79%, consideramos que el porcentaje de permanecia disminuye por los siguientes motivos: 1.El tiempo en casa se torna monótono y se buscan otras actividades alternas asistir de manera virtual a las clases; ya que el tiempo frente al computador se torna extenso y los asistentes se quejan de estar agotados por esta nueva normalidad.  2.Los materiales para las clases escasean. 3. La Baja difusión de las Ofertas desde comunicaciones Bienestar tampoco favoreció al indicador, ya que no se tuvo una campaña como todos los semestres.Con relación al comportamiento  de los estamentos con más continuidad son:  Docente asistente de carrea con un 67% de continuidad, contratistas con un 0%, mi familia en la U con un 50%, docente de hora cátedra con un 44%, empleados con 2% tuvo una disminución de más del 70% razón por la cual el indicador se vio afectado de esta manera, y estudiantes con un 35% que comparado con el semestre 2020-01 tuvo una disminución de 1 punto.  Para destacar el porcentaje de permanencia en los siguientes talleres artísticos: taller de Artes Circenses 57,14% taller de Guitarra nivel 2 46,43%, taller de Escultura, 35.19% taller de Dibujo, 31.19% taller de Pintura 57,45%; El taller con el comportamiento más bajo fue el de Jardinería creativa, esto debido a que el taller aun no termina de consolidarse.Vemos como el comportamiento de la permanencia en los grupos representativos altos como lo es Cuerdas Colombianas con 81.82% y la Orquesta ITM 56,67%, Teatro 64%, Ensamble Vocal 6,67%%, Grupo de Baile 56,57% cabe anotar que más del 40% de los integrantes de este grupo representativo se graduaron el semestre anterior y sus vidas profesionales como egresados ahora inicia, será evidente la continuidad de estos el semestre 2021-01, Danza Árabe con el 36,67%.
Valoramos que momentos como estos, los Talleristas buscan la forma de permanecer en constate contacto con sus alumnos quienes de cierta forma pierden la motivación al estar confinados.  Como conclusión general del comportamiento del porcentaje de permanencia en el 2020-02 que fue de 19,95% que disminuye de gran forma incrementamos las modalidades de plataformas para mejorar el contacto con los Alumnos e integrantes; Para el 2021-01 esperamos que con las estrategias comunicativas, las redes sociales, correos electrónicos  y demás herramientas podamos por un lado incrementar las atenciones en todos los talleres y por supuesto aumentar el porcentaje de permanencia en nuestros servicios y activdades ofrecidas.</t>
  </si>
  <si>
    <r>
      <t xml:space="preserve">2021-01
La emergencia sanitaria del Covid 19 a disminuido un poco debido a la vacunación, con este nuevo método de mitigación continuamos desde la casa trabando con las diferentes herramientas virtuales para poder llevarles a la comunidad ITM los talleres artísticos y culturales, sin embargo se nota una gran disminución en las atenciones de las partes interesadas,  pero es evidente que de acuerdo a lo que medimos que es la continuidad vemos, que con relación al semestre anterior aumento considerablente porque pasó del 19,95%  en el 2020-02 al 31.19% en  2021-01, presentando un aumento de 11,27%  porcentaje acertado,  es decir,  la permanencia y continuidad aumenta al  tener mas partes interesadas en nuestros talleres, continuaremos el próximo semestre con el el uso de las herramientas tecnológicas y con una estrategia Hibrida, presencial y virtual así entonces  nuestros talleres continuan en diferentes plataformas, cada tallerista utiliza lo que mejor se le acomode para su metodología.  Consideramos que el porcentaje de permanecia aumenta por los siguientes motivos: 
1.El contacto con el docente a través de el whatsApp a cualquier hora mantiene el animo de las partes interesadas de pertenecer al taller.
2. Las partes interesadas están siendo mas conscientes de la importancia del arte y manigestaciones culturales para sus vidas.
3. Se aprovecha mas el tiempo libre en la casa y a la véz se logra impactar mas a las familias de las partes interesadas.
4. Hay mas tiempo para la creataividad.
Se evidencia un incremento en la participación de los docentes tanto de carrera como ocacionales de un 50%, igualmente se descata el incremento de participación de los contratistas enun 33% y de los egresados en un 6%,lo que nos anima a creasr mas oportunidades para poder responder a la comunidad.
</t>
    </r>
    <r>
      <rPr>
        <u/>
        <sz val="10"/>
        <color theme="3"/>
        <rFont val="Times New Roman"/>
        <family val="1"/>
      </rPr>
      <t>Nota</t>
    </r>
    <r>
      <rPr>
        <sz val="10"/>
        <color theme="3"/>
        <rFont val="Times New Roman"/>
        <family val="1"/>
      </rPr>
      <t xml:space="preserve">. este indicador lo volveremos a medir el 30 de noviembre de 2021 para mirar si hay variación. 
</t>
    </r>
  </si>
  <si>
    <t>SISTEMA DE INFORMACIÓN DE BIENESTAR SIB</t>
  </si>
  <si>
    <t>Estudiantes beneficiados con apoyos económicos</t>
  </si>
  <si>
    <t xml:space="preserve">Medir el impacto de los apoyos económicos en la permanencia estudiantil </t>
  </si>
  <si>
    <t>(Número de estudiantes beneficiados con apoyos económicos, que continuaron con sus estudios el semestre siguiente /Número de estudiantes beneficiados con apoyos económicos) x100</t>
  </si>
  <si>
    <t xml:space="preserve">Dato meta </t>
  </si>
  <si>
    <t>Número de estudiantes beneficiados con apoyos económicos</t>
  </si>
  <si>
    <t>Número de estudiantes beneficiados con apoyos económicos que continuaron al semestre siguiente con sus estudios</t>
  </si>
  <si>
    <t xml:space="preserve">La cifra de apoyos entregados que sirve de base para identificar los estudiantes beneficiados de los que habla este indicador no incluye la estrategia matrícula cero, agenciada por el gobierno municipal en 2021-1. Dicha estrategia cobijó a la totalidad de estudiantes de pregrado del ITM que no contaban con otros apoyos y/o subsidios para el pago de sus matrículas. De considerarse esta estrategia, el indicador informaría que la totalidad de los estudiantes de pregrado en 2021-1 gozaron de un apoyo socioeconómico y, por tanto, el impacto del mismo, se mediría con el porcentaje de deserción institucional. Este indicador refleja, entonces, los apoyos internos o externos (para matrícula o sostenimiento) diferentes a matrícula cero. 
Para construirlo se empleó el Listado integral de apoyos 2021-1 extraído Sistema de Información de Bienestar—SIB y se cruzó con la base de datos de egresados 2021-1 y de matriculados 2021-2, aportadas por Admisiones y Programación Académica los días 14 y 17 de agosto de 2021, respectivamente. 
En este orden de ideas, se identificó que11.819 estudiantes del ITM recibieron apoyos socioeconómicos en el periodo académico 2021-1. Analizando cuántos de dichos estudiantes lograron obtener su título como tecnólogos o profesionales en dicho periodo y cuántos de ellos formalizaron su matrícula en el semestre siguiente, encontramos que 9.974 cumplieron con estas características. Así las cosas, el 84.39% de los estudiantes apoyados en 2021-1 continuaron con sus programas académicos en 2020-2 o se graduaron. Esto se traduce en una buena evaluación del indicador, como quiera que se alcanza un 99.28% de cumplimiento de la meta trazada (85%).
Ahora bien, el indicador que venía presentando un comportamiento al alza desde hace seis periodos académicos, en el semestre 2021-1 presentó un descenso de 4.43%. Esto se explica en parte por la disminución de apoyos entregados, pero fundamentalmente por la coyuntura derivada de la Pandemia por covid -19 y que entre sus afectaciones incluyó el sector educativo. 
Una gran cantidad de estudiantes no lograron adaptarse a las dinámicas virtuales o remotas impuestas en el contexto de la pandemia, algunos de ellos no lograron desarrollar las competencias digitales y los hábitos de estudio que estas modalidades exigen y muchos de ellos en una atmósfera de alta incertidumbre decidieron poner pausa a sus procesos académicos  Pese a esto, el indicado, como se dijo, es bueno.
De la totalidad de estudiantes que continuaron con sus procesos formativos y/o los culminaron obteniendo el título que los acredita como tecnólogos o profesionales, 5.103 (51.16%) son mujeres y 4.871 (48.83%) son hombres, lo que marca una diferencia de 232 (2.32%) a favor de ellas. 
7044 (70.62%) estudiantes de los 9.974 relacionados en este indicador recibieron un único apoyo durante 2021-1, 2.646 (26.52%) recibieron dos, 262 (2.62%) recibieron tres y 22 (0.22%) recibieron cuatro. Esto se explica porque hay apoyos que no cubren o buscan atender necesidades o vulnerabilidades diferentes (matrícula, sostenimiento, la conectividad o la nutrición de los estudiantes y por tanto, no son excluyentes. 
Al desagregar por facultades los 9.974 estudiantes apoyados que continuaron o se graduaron, encontramos que 5.072 (50.85%) pertenecen a la de Ciencias Económicas y Administrativas; 2.186 (21.91%) a la de ingenierías; 1.661 (16.65%) a la de Ciencias Exactas y Aplicadas y 1.055 (10.57%) a la de Artes y Humanidades. Estas cifras se corresponden, de un lado con la cantidad de estudiantes que pertenecen a cada Facultad y, de otro, con la cantidad de apoyos entregados a estudiantes de las mismas. 
Los programas académicos, con mayor cantidad de estudiantes graduados o que continuaron son Gestión Administrativa con 1.768 (17.72%); Análisis de Costos y Presupuestos con 906 (9.08%); Ingeniería Biomédica con 682 (6.83%); Contaduría Pública con 679 (6.80%); Desarrollo de Software con 586 (5.87%) e Ingeniería Mecatrónica con 574 (5.75%). Llama la atención que de los seis programas con un mayor de estudiantes impactados tres pertenecen a la facultad de Ciencias Económicas y Administrativas y sumados estos tres programas alcanzan algo más de la tercera parte de la población graduada o retenida, esto es, un 33.61%.
En su orden los programas de apoyos que beneficiaron a mayor cantidad de estudiantes fueron: Jóvenes en Acción con 3.547 estudiantes, Presupuesto Participativo con 2.777, el Plan Auxilio de Matrícula Ministerio de Educación con 2.006, Becas Tecnología con 1.830 y Generación E con 1.643. Presupuesto Participativo y Becas tecnología son programas que otorgan becas con recursos públicos de carácter municipal, mientras el Plan Auxilio de Matrícula Ministerio de Educación y Generación E entregan becas con recursos públicos del orden nacional. Jóvenes en Acción entrega recursos para sostenimiento con recursos públicos del orden nacional.
</t>
  </si>
  <si>
    <t>2021-2</t>
  </si>
  <si>
    <t>Diciembre 30 de 2021</t>
  </si>
  <si>
    <t xml:space="preserve"> Teniendo en cuenta los lineaminetos del CESU, los objetivos de Desarrollo Sostenible , el plan de desarrollo institucional  "ITM a otro nivel 4,0" y el plan de desarrollo municipal "Medellìn Futuro", el Àrea de Salud  tiene como objetivo fomentar el reconocimiento de factores protectores y factores de riesgo para la salud,con el fin de lograr el mejoramiento en el estilo de vida de la comunidad institucional. Es asi como a travès de los programas de salud cardiovascular, estilos de vida saludable, salud sexual y reproductiva, la asesorìa nutricional y las jornadas de salud,  promovemos en los miembros de la comunidad  la identificaciòn de hàbitos, que les permitan autogestionar su salud y modificar sus pràcticas hacia un estilo de vida saludable, apoyados en las                                                                                                                                                                                                                                                                                           diferentes estrategias educativas en promociòn de la salud y prevenciòn de la enfermedad realizadas en las asesorìas individuales y las jornadas de salud que incluyen citologìa, tamizaje mamario, odontologìa, optometrìa, vacunacòn y pruebas de laboratorio como VIH, sifilis, glicemia y perfil lipìdico. Los hàbitos negativos para la salud que se pretenden modificar son: sedentarismo, obesidad, consumo de sustancias psicoactivas, tabaquismo, alimentaciòn sin frutas y verduras, alto consumo de grasas, embarazo adolescente o no planeado, consumo abusivo de alcohol y el no autocuidado. Estos hàbitos estàn relacionados con una mayor incidencia de enfermedades crònicas no transmisibles, embarazos adolescentes y/o no planeados , alteraciones de la salud mental y disminuciòn de la permanencia acadèmica.                                                                                                                                                                                                                           Este indicador tambièn pretende alinearse con la estrategia "Medellìn me Cuida" planteada por la Secretarìa de Salud de medellìn, la cual busca promover la Educaciòn para la Salud y el autocuidado como estilo de vida, a travès de la adquisiciòn de hábitos para una vida saludable como la  actividad fìsica, alimentaciòn saludable, higiene oral, vida libre de tabaco y alcohol, cuidado de la salud sexual y reproductiva y la salud metal.                                                                                                                                                                                                                                                                                                                      Realizando la evaluaciòn del semestre 2021-02, encontramos que el indicador tiene un resultado de 79%, con un aumento de 20 puntos porcentuales respecto al semestre anterior, este comportamiento es consecuencia de una mayor adaptaciòn en la dinàmica virtual y la educación para la salud a través de las herramientas tecnològicas de Bienestar Salud, el fortalecimiento de la demanda inducida a los diferentes programas y el desarrollo de jornadas presenciales con apoyo de laboratorios y la Secretaría de Salud.                                                                                                                                                                                                                                                                        El total de personas asesoradas y que tuvieron a menos un seguimiento individual en promociòn y prevenciòn de la salud  para este semestre fue de 701, de estas, 553 personas modificaron o mantuvieron la practica de al menos 1 hàbito saludable para mejorar su estilo de vida.                                                                                                                                                                                                                                                                                                                                                    Los hábitos que mostraron mayor modificación positiva fueron, planificaciòn familiar, citologìa, prueba de VIH , VDRL y la practica de actividad fìsica.                                                                                                                                                                                                                                                                                                                                                                                                                                         Al observar el resultado del indicador segùn estamento, se encuentra que la tendencia a la pràctica de hàbitos saludables es mayor para este semestre en Mi Familia en la U, estudiantes y empleados.                                                                                                                                                                          Se evidencia la necesidad de aumentar  las actividades de sensibilizaciòn  y demanda inducida en los programas de alimentaciòn consciente y estilos de vida saludable, para lograr mejorìa en el consumo de frutas y verduras ,asi como, disminuciòn en el consumo de grasas. De otro lado es importante fortalecer la demanda inducida en los programas que permita  una mayor cobertura de la comunidad acadèmica, acompañamiento y vigilancia en el mejoramiento de su estilo de vida. Igualmente se deben diseñar estrategias encaminadas al reconocimiento del beneficio que para la salud aportan las actividades de sensibilizaciòn y no solo de asesorìa individual realizadas por Bienestar Salud.                                                                                                                                                                                                                                                                                                                                                                                                                                                                                                                                                                                                                                                                                                                                                                                                              </t>
  </si>
  <si>
    <t>2021 - 02</t>
  </si>
  <si>
    <t xml:space="preserve">   La medición del indicador de impacto se enmarca en lo propuesta por la resolución 4886 del 7 de noviembre de 2018 del Ministerio de Protección Social, por medio de la cual se adopta la Politica Nacional de salud mental, y que tiene como marco la estrategia que sirve de fundamento conceptual del indicador propuesto y que es conocida como  la Atención Primaria en Salud(APS), articulada a enfoques de contexto, de desarrollo humano basado en derechos, a enfoque de genero, de curso de vida y psicosocial desde los cuales se opera en el proyecto de Bienestar Desarrollo Humano en el ITM. Esto se integra a elementos y modelos de educación para la salud y complementado por algunas estrategias de psicología de la salud, orientadas al reforzamiento de conductas saludables en la comunidad institucional. 
Desde esta perspectiva se orienta el trabajo al desarrollo de acciones educativas en salud (universales) que permitan identificar los factores de riesgo  y que a su vez formen y empoderen a las comunidades en procesos de autogestión  para fortalecer factores protectores (selectivas) que mejoren la salud, que disminuyan la morbilidad, reduciendo la carga del nivel de intervención indicada, correspondiente a la asesoría psicológica, al que se llega por efecto de la incidencia de la enfermedad, o problema mental para el caso de Desarrollo Humano. 
La incorporación de esta orientación supone un cambio de paradigma centrado en la salud (preventivo) y no en la enfermedad (asistencial), ampliando el concepto de salud bajo el que se realizan los abordajes, teniendo en cuenta los determinantes sociales de la misma, y la perspectiva más allá del sistema sanitario hacia una necesaria participación comunitaria en salud. 
La prevención se logra mediante la aplicación de estrategias múltiples; puede ser realizada en diferentes contextos y con diferentes métodos y contenidos y la duración puede variar entre actividades puntuales y proyectos a largo plazo. Un sistema eficaz de prevención debería ofrecer una amplia gama de intervenciones y políticas basadas en la evidencia dirigidas a la población en general (prevención universal), para el caso del ITM contamos con la Política Institucional de Prevención de Conductas Adictivas, pero también intervenciones que favorezcan el apoyo y el acompañamiento de las personas y/o comunidades que se encuentran particularmente en riesgo (prevención selectiva), así como llegar a las personas que ya presentan síntomas de una problemática o enfermedad que afecta su estado anímico y/o emocional, su rendimiento laboral o académico y sus vínculos sociales  (prevención indicada). 
Para el caso del ITM las intervenciones universales son aquellas que están abiertas a toda la comunidad institucional tales como intervenciones masivas, itinerantes de convocatoria abierta, orientadas a informar, posicionar servicios o sensibilizar sobre una temática específica. Las intervenciones selectivas se orientan a un abordaje específico de una situación potencialmente problemática; y las intervenciones indicadas serían las asesorías psicológicas. 
Desde este contexto se parte de la premisa, que la relación porcentual de mayor número de intervenciones universales y selectivas donde los integrantes de la comunidad institucional se puedan informar sobre factores de riesgo, y donde reciban herramientas para el empoderamiento desde la educación en salud, la demanda de intervenciones indicadas disminuirá, en cada periodo evaluado, como muestra el indicador, el porcentaje de intervenciones indicadas, nunca supera el 10% del total de intervenciones. En el semestre  2020 01 las intervenciones indicadas superaron el 10% del total de intervenciones, y las intervenciones universales no lograron la meta establecida,  con 3883 atendidos se puede hablar de un logro de aproximadamente el 60% de la meta inicial de 7300 atendidos presupuestada al principio de semestre,  y la estrategia de teleacompañamiento, teleorientación y telepsicología implementada, presentó cifras muy positivas en los alcances de las publicaciones en redes sociales y otras actividades mediadas por la virtualidad, pero no logró consolidar parámetros y acciones que permitieran determinar la real cobertura de dichas acciones (acción de mejora que se debe establecer para el semestre 2020-2), asi que la disminución en la cobertura en acciones de Desarrollo Humano Universales se puede atribuir directamente a la no posibilidad de consolidar los datos de cobertura, lo que incide directamente en el resultado del indicador, generando un escenario paradójico, ya que al disminuir las acciones de prevención universal, y aumentar las acciones indicadas el indicador se desequilibra y como se puede observar aumenta ostensiblemente, lo que da cuenta de la afectación del equilibrio que se pretende manejar entre acciones universales y selectivas. En el semestre 2020 02 se implementaron acciones que en el marco de la teleorientación permitieron hacer una gestión mas eficiente de los datos sobre cobertura en acciones universales, lo cual se logró (este tipo de intervención aumentó con relación al semestre anterior),  pero no se logró recuperar el equilibrio proyectado desde la concepción del indicador ya que las acciones de prevención indicada disminuyeron con relación al semestre anterior quedando el indicador en un nivel aceptable, lo que generará el desarrollo de acciones preventivas por autocontrol para aumentar el dato de intervenciones indicadas. En el semestre 2021 01 la tendencia se revirtió, aumentando el número de atenciones indicadas de una manera considerable, condición asociada a la incidencia del tercer pico de la pandemia y el efecto de esta en el aumento de la demanda en intervenciones psicológicas individuales, frente a una disminución en las actividades universales que actualmente se llevan a cabo desde la teleorientación, y que se ven afectadas en sus indicadores de cobertura porque aun no se toma como dato fuente para ese indicador las cifras de los alcances de las acciones y publicaciones en redes, tendencia que se mantiene de manera creciente en el semestre 2021 02 en el cual también las atenciones indicadas superaron el 10% esperado para mantener el indicador en los rangos establecidos. Lo anterior da cuenta de la afectación que el contexto de pandemia ha generado en la salud mental de los integrantes de la comunidad institucional y que superan el alcance del modelo de APS. Es importante indicar también que para las acciones de prevención universal desde la teleorientación, se han implementado acciones para consolidar los datos de asistencia a las mismas, pero estos no logran tener el alcance requerido.  Tanto en nivel indicado, como en el selectivo y el universal la mayor parte de atendidos por estamento corresponden a estudiantes, seguidos de empleados y docentes según el informe SNIES, datos que mantienen la misma tendencia que en el 2021-01.</t>
  </si>
  <si>
    <t>SIB- Sistema Integrado de Bienestar y formularios de registro de asistencia de google docs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</si>
</sst>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 #,##0_-;_-* &quot;-&quot;_-;_-@_-"/>
    <numFmt numFmtId="43" formatCode="_-* #,##0.00_-;\-* #,##0.00_-;_-* &quot;-&quot;??_-;_-@_-"/>
    <numFmt numFmtId="164" formatCode="yyyy\-mm\-dd;@"/>
    <numFmt numFmtId="165" formatCode="_-* #.##0.00_-;\-* #.##0.00_-;_-* &quot;-&quot;??_-;_-@_-"/>
    <numFmt numFmtId="166" formatCode="0.000"/>
    <numFmt numFmtId="167" formatCode="_(* #,##0_);_(* \(#,##0\);_(* &quot;-&quot;??_);_(@_)"/>
    <numFmt numFmtId="168" formatCode="_(* #,##0.00_);_(* \(#,##0.00\);_(* &quot;-&quot;??_);_(@_)"/>
    <numFmt numFmtId="169" formatCode="0.0%"/>
    <numFmt numFmtId="170" formatCode="_-* #,##0_-;\-* #,##0_-;_-* &quot;-&quot;??_-;_-@_-"/>
    <numFmt numFmtId="171" formatCode="yyyy\-mm\-dd"/>
    <numFmt numFmtId="172" formatCode="_-* #,##0_-;\-* #,##0_-;_-* \-??_-;_-@"/>
    <numFmt numFmtId="173" formatCode="_(* #,##0_);_(* \(#,##0\);_(* \-??_);_(@_)"/>
  </numFmts>
  <fonts count="52" x14ac:knownFonts="1">
    <font>
      <sz val="11"/>
      <color theme="1"/>
      <name val="Calibri"/>
      <family val="2"/>
      <scheme val="minor"/>
    </font>
    <font>
      <sz val="11"/>
      <color theme="1"/>
      <name val="Calibri"/>
      <family val="2"/>
      <scheme val="minor"/>
    </font>
    <font>
      <sz val="12"/>
      <color theme="1"/>
      <name val="Times New Roman"/>
      <family val="1"/>
    </font>
    <font>
      <sz val="12"/>
      <color rgb="FFFF0000"/>
      <name val="Times New Roman"/>
      <family val="1"/>
    </font>
    <font>
      <b/>
      <sz val="12"/>
      <name val="Times New Roman"/>
      <family val="1"/>
    </font>
    <font>
      <sz val="12"/>
      <name val="Times New Roman"/>
      <family val="1"/>
    </font>
    <font>
      <sz val="12"/>
      <color theme="0"/>
      <name val="Times New Roman"/>
      <family val="1"/>
    </font>
    <font>
      <sz val="12"/>
      <color theme="3"/>
      <name val="Times New Roman"/>
      <family val="1"/>
    </font>
    <font>
      <b/>
      <sz val="12"/>
      <color rgb="FF000000"/>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2"/>
      <color theme="4" tint="-0.249977111117893"/>
      <name val="Times New Roman"/>
      <family val="1"/>
    </font>
    <font>
      <sz val="11"/>
      <color rgb="FF000000"/>
      <name val="Calibri"/>
      <family val="2"/>
      <charset val="1"/>
    </font>
    <font>
      <sz val="11"/>
      <color rgb="FF000000"/>
      <name val="Calibri"/>
      <family val="2"/>
      <scheme val="minor"/>
    </font>
    <font>
      <sz val="10"/>
      <color theme="1"/>
      <name val="Times New Roman"/>
      <family val="1"/>
    </font>
    <font>
      <b/>
      <sz val="10"/>
      <name val="Times New Roman"/>
      <family val="1"/>
    </font>
    <font>
      <sz val="10"/>
      <name val="Times New Roman"/>
      <family val="1"/>
    </font>
    <font>
      <sz val="10"/>
      <color theme="0"/>
      <name val="Times New Roman"/>
      <family val="1"/>
    </font>
    <font>
      <sz val="10"/>
      <color theme="3"/>
      <name val="Times New Roman"/>
      <family val="1"/>
    </font>
    <font>
      <b/>
      <sz val="10"/>
      <color theme="3"/>
      <name val="Times New Roman"/>
      <family val="1"/>
    </font>
    <font>
      <b/>
      <sz val="10"/>
      <color theme="3" tint="-0.249977111117893"/>
      <name val="Times New Roman"/>
      <family val="1"/>
    </font>
    <font>
      <sz val="10"/>
      <color theme="3" tint="-0.249977111117893"/>
      <name val="Times New Roman"/>
      <family val="1"/>
    </font>
    <font>
      <sz val="10"/>
      <color theme="4" tint="-0.249977111117893"/>
      <name val="Times New Roman"/>
      <family val="1"/>
    </font>
    <font>
      <sz val="10"/>
      <color rgb="FF000000"/>
      <name val="Times New Roman"/>
      <family val="1"/>
    </font>
    <font>
      <strike/>
      <sz val="10"/>
      <color theme="3"/>
      <name val="Times New Roman"/>
      <family val="1"/>
    </font>
    <font>
      <sz val="11"/>
      <color theme="1"/>
      <name val="Times New Roman"/>
      <family val="1"/>
    </font>
    <font>
      <sz val="11"/>
      <name val="Times New Roman"/>
      <family val="1"/>
    </font>
    <font>
      <sz val="11"/>
      <color theme="0"/>
      <name val="Times New Roman"/>
      <family val="1"/>
    </font>
    <font>
      <sz val="11"/>
      <color theme="3"/>
      <name val="Times New Roman"/>
      <family val="1"/>
    </font>
    <font>
      <sz val="11"/>
      <color rgb="FFFF0000"/>
      <name val="Times New Roman"/>
      <family val="1"/>
    </font>
    <font>
      <b/>
      <sz val="11"/>
      <color theme="3"/>
      <name val="Times New Roman"/>
      <family val="1"/>
    </font>
    <font>
      <sz val="11"/>
      <color theme="4" tint="-0.499984740745262"/>
      <name val="Times New Roman"/>
      <family val="1"/>
    </font>
    <font>
      <sz val="11"/>
      <color rgb="FF002060"/>
      <name val="Times New Roman"/>
      <family val="1"/>
    </font>
    <font>
      <strike/>
      <sz val="11"/>
      <color theme="3"/>
      <name val="Times New Roman"/>
      <family val="1"/>
    </font>
    <font>
      <b/>
      <sz val="9"/>
      <color indexed="81"/>
      <name val="Tahoma"/>
      <family val="2"/>
    </font>
    <font>
      <sz val="9"/>
      <color indexed="81"/>
      <name val="Tahoma"/>
      <family val="2"/>
    </font>
    <font>
      <b/>
      <sz val="11"/>
      <color theme="4" tint="-0.249977111117893"/>
      <name val="Calibri"/>
      <family val="2"/>
    </font>
    <font>
      <sz val="11"/>
      <color theme="4" tint="-0.249977111117893"/>
      <name val="Calibri"/>
      <family val="2"/>
    </font>
    <font>
      <sz val="12"/>
      <color rgb="FF000000"/>
      <name val="Times New Roman"/>
      <family val="1"/>
    </font>
    <font>
      <sz val="11"/>
      <name val="Calibri"/>
      <family val="2"/>
    </font>
    <font>
      <sz val="12"/>
      <color rgb="FFFFFFFF"/>
      <name val="Times New Roman"/>
      <family val="1"/>
    </font>
    <font>
      <sz val="12"/>
      <color rgb="FF1F497D"/>
      <name val="Times New Roman"/>
      <family val="1"/>
    </font>
    <font>
      <b/>
      <sz val="12"/>
      <color rgb="FF376092"/>
      <name val="Times New Roman"/>
      <family val="1"/>
    </font>
    <font>
      <sz val="12"/>
      <color rgb="FF376092"/>
      <name val="Times New Roman"/>
      <family val="1"/>
    </font>
    <font>
      <sz val="12"/>
      <color rgb="FF244061"/>
      <name val="Times New Roman"/>
      <family val="1"/>
    </font>
    <font>
      <sz val="10"/>
      <color rgb="FF1F497D"/>
      <name val="Times New Roman"/>
      <family val="1"/>
    </font>
    <font>
      <b/>
      <sz val="12"/>
      <color rgb="FF1F497D"/>
      <name val="Times New Roman"/>
      <family val="1"/>
    </font>
    <font>
      <strike/>
      <sz val="12"/>
      <color rgb="FF1F497D"/>
      <name val="Times New Roman"/>
      <family val="1"/>
    </font>
    <font>
      <u/>
      <sz val="10"/>
      <color theme="3"/>
      <name val="Times New Roman"/>
      <family val="1"/>
    </font>
  </fonts>
  <fills count="14">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rgb="FF92D050"/>
        <bgColor indexed="64"/>
      </patternFill>
    </fill>
    <fill>
      <patternFill patternType="solid">
        <fgColor theme="5" tint="0.59999389629810485"/>
        <bgColor indexed="64"/>
      </patternFill>
    </fill>
    <fill>
      <patternFill patternType="solid">
        <fgColor rgb="FF1F497D"/>
        <bgColor rgb="FF1F497D"/>
      </patternFill>
    </fill>
    <fill>
      <patternFill patternType="solid">
        <fgColor rgb="FFD8D8D8"/>
        <bgColor rgb="FFD8D8D8"/>
      </patternFill>
    </fill>
    <fill>
      <patternFill patternType="solid">
        <fgColor rgb="FFFFFFFF"/>
        <bgColor rgb="FFFFFFFF"/>
      </patternFill>
    </fill>
    <fill>
      <patternFill patternType="solid">
        <fgColor rgb="FFD9D9D9"/>
        <bgColor rgb="FFD9D9D9"/>
      </patternFill>
    </fill>
    <fill>
      <patternFill patternType="solid">
        <fgColor rgb="FF92D050"/>
        <bgColor rgb="FFFF0000"/>
      </patternFill>
    </fill>
    <fill>
      <patternFill patternType="solid">
        <fgColor rgb="FFFFFF00"/>
        <bgColor indexed="64"/>
      </patternFill>
    </fill>
  </fills>
  <borders count="3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double">
        <color indexed="64"/>
      </right>
      <top style="thin">
        <color rgb="FF000000"/>
      </top>
      <bottom/>
      <diagonal/>
    </border>
    <border>
      <left/>
      <right style="double">
        <color indexed="64"/>
      </right>
      <top/>
      <bottom style="thin">
        <color rgb="FF000000"/>
      </bottom>
      <diagonal/>
    </border>
  </borders>
  <cellStyleXfs count="33">
    <xf numFmtId="0" fontId="0" fillId="0" borderId="0"/>
    <xf numFmtId="41" fontId="9"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0" fillId="0" borderId="0" applyFont="0" applyFill="0" applyBorder="0" applyAlignment="0" applyProtection="0"/>
    <xf numFmtId="166" fontId="10"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0" fillId="0" borderId="0"/>
    <xf numFmtId="0" fontId="11" fillId="0" borderId="0"/>
    <xf numFmtId="0" fontId="10" fillId="0" borderId="0"/>
    <xf numFmtId="0" fontId="12" fillId="0" borderId="0"/>
    <xf numFmtId="9" fontId="10" fillId="0" borderId="0" applyFont="0" applyFill="0" applyBorder="0" applyAlignment="0" applyProtection="0"/>
    <xf numFmtId="9" fontId="10" fillId="4" borderId="4" applyNumberFormat="0" applyFont="0" applyFill="0" applyBorder="0" applyAlignment="0" applyProtection="0">
      <alignment vertical="center"/>
    </xf>
    <xf numFmtId="9" fontId="12"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5" fillId="0" borderId="0"/>
    <xf numFmtId="168" fontId="1" fillId="0" borderId="0" applyFont="0" applyFill="0" applyBorder="0" applyAlignment="0" applyProtection="0"/>
    <xf numFmtId="9" fontId="1" fillId="0" borderId="0" applyFont="0" applyFill="0" applyBorder="0" applyAlignment="0" applyProtection="0"/>
    <xf numFmtId="41"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6" fillId="0" borderId="0"/>
    <xf numFmtId="9" fontId="16" fillId="0" borderId="0" applyFont="0" applyFill="0" applyBorder="0" applyAlignment="0" applyProtection="0"/>
    <xf numFmtId="43" fontId="1" fillId="0" borderId="0" applyFont="0" applyFill="0" applyBorder="0" applyAlignment="0" applyProtection="0"/>
    <xf numFmtId="41" fontId="9" fillId="0" borderId="0" applyFont="0" applyFill="0" applyBorder="0" applyAlignment="0" applyProtection="0"/>
    <xf numFmtId="43" fontId="1" fillId="0" borderId="0" applyFont="0" applyFill="0" applyBorder="0" applyAlignment="0" applyProtection="0"/>
  </cellStyleXfs>
  <cellXfs count="629">
    <xf numFmtId="0" fontId="0" fillId="0" borderId="0" xfId="0"/>
    <xf numFmtId="0" fontId="2" fillId="0" borderId="0" xfId="0" applyFont="1"/>
    <xf numFmtId="0" fontId="3" fillId="0" borderId="0" xfId="0" applyFont="1"/>
    <xf numFmtId="0" fontId="5" fillId="0" borderId="4" xfId="0" applyFont="1" applyBorder="1"/>
    <xf numFmtId="0" fontId="5" fillId="0" borderId="5" xfId="0" applyFont="1" applyBorder="1" applyAlignment="1">
      <alignment horizontal="left"/>
    </xf>
    <xf numFmtId="49" fontId="5" fillId="0" borderId="5" xfId="0" applyNumberFormat="1" applyFont="1" applyBorder="1" applyAlignment="1">
      <alignment horizontal="left"/>
    </xf>
    <xf numFmtId="164" fontId="5" fillId="0" borderId="5" xfId="0" applyNumberFormat="1" applyFont="1" applyBorder="1" applyAlignment="1">
      <alignment horizontal="left"/>
    </xf>
    <xf numFmtId="0" fontId="7"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2" fillId="0" borderId="12" xfId="0" applyFont="1" applyBorder="1"/>
    <xf numFmtId="0" fontId="7" fillId="0" borderId="12" xfId="0" applyFont="1" applyBorder="1" applyAlignment="1">
      <alignment horizontal="center" vertical="center" wrapText="1"/>
    </xf>
    <xf numFmtId="0" fontId="7" fillId="0" borderId="5" xfId="0" applyFont="1" applyBorder="1" applyAlignment="1">
      <alignment horizontal="center" vertical="center" wrapText="1"/>
    </xf>
    <xf numFmtId="9" fontId="2" fillId="0" borderId="0" xfId="0" applyNumberFormat="1" applyFont="1"/>
    <xf numFmtId="10" fontId="7" fillId="0" borderId="4" xfId="0" applyNumberFormat="1" applyFont="1" applyBorder="1" applyAlignment="1" applyProtection="1">
      <alignment horizontal="center" vertical="center" wrapText="1"/>
      <protection locked="0"/>
    </xf>
    <xf numFmtId="10" fontId="7" fillId="0" borderId="8" xfId="18" applyNumberFormat="1" applyFont="1" applyFill="1" applyBorder="1" applyAlignment="1" applyProtection="1">
      <alignment horizontal="center" vertical="center" wrapText="1"/>
      <protection locked="0"/>
    </xf>
    <xf numFmtId="0" fontId="7" fillId="0" borderId="4" xfId="0" applyFont="1" applyBorder="1" applyAlignment="1" applyProtection="1">
      <alignment vertical="center" wrapText="1"/>
      <protection locked="0"/>
    </xf>
    <xf numFmtId="0" fontId="7" fillId="3" borderId="4" xfId="0" applyFont="1" applyFill="1" applyBorder="1" applyAlignment="1" applyProtection="1">
      <alignment horizontal="center" vertical="center" wrapText="1"/>
      <protection locked="0"/>
    </xf>
    <xf numFmtId="167" fontId="7" fillId="0" borderId="12" xfId="17" applyNumberFormat="1" applyFont="1" applyFill="1" applyBorder="1" applyAlignment="1">
      <alignment vertical="top" wrapText="1"/>
    </xf>
    <xf numFmtId="167" fontId="7" fillId="0" borderId="5" xfId="17" applyNumberFormat="1" applyFont="1" applyFill="1" applyBorder="1" applyAlignment="1">
      <alignment vertical="top" wrapText="1"/>
    </xf>
    <xf numFmtId="0" fontId="7" fillId="0" borderId="11" xfId="0" applyFont="1" applyBorder="1" applyAlignment="1" applyProtection="1">
      <alignment horizontal="center" vertical="center"/>
      <protection locked="0"/>
    </xf>
    <xf numFmtId="0" fontId="2" fillId="0" borderId="11" xfId="0" applyFont="1" applyBorder="1"/>
    <xf numFmtId="0" fontId="2" fillId="0" borderId="10" xfId="0" applyFont="1" applyBorder="1"/>
    <xf numFmtId="167" fontId="7" fillId="0" borderId="10" xfId="17" applyNumberFormat="1" applyFont="1" applyFill="1" applyBorder="1" applyAlignment="1">
      <alignment vertical="top" wrapText="1"/>
    </xf>
    <xf numFmtId="0" fontId="7" fillId="0" borderId="4" xfId="0" applyFont="1" applyBorder="1" applyAlignment="1" applyProtection="1">
      <alignment horizontal="center" vertical="center"/>
      <protection locked="0"/>
    </xf>
    <xf numFmtId="0" fontId="19" fillId="0" borderId="4" xfId="0" applyFont="1" applyBorder="1"/>
    <xf numFmtId="0" fontId="19" fillId="0" borderId="4" xfId="0" applyFont="1" applyBorder="1" applyAlignment="1">
      <alignment horizontal="left"/>
    </xf>
    <xf numFmtId="0" fontId="17" fillId="0" borderId="0" xfId="0" applyFont="1"/>
    <xf numFmtId="49" fontId="19" fillId="0" borderId="4" xfId="0" applyNumberFormat="1" applyFont="1" applyBorder="1" applyAlignment="1">
      <alignment horizontal="left"/>
    </xf>
    <xf numFmtId="164" fontId="19" fillId="0" borderId="4" xfId="0" applyNumberFormat="1" applyFont="1" applyBorder="1" applyAlignment="1">
      <alignment horizontal="left"/>
    </xf>
    <xf numFmtId="0" fontId="23" fillId="0" borderId="11" xfId="0" applyFont="1" applyBorder="1" applyAlignment="1">
      <alignment vertical="center" wrapText="1"/>
    </xf>
    <xf numFmtId="169" fontId="24" fillId="0" borderId="0" xfId="0" applyNumberFormat="1" applyFont="1" applyAlignment="1">
      <alignment horizontal="center" vertical="center"/>
    </xf>
    <xf numFmtId="0" fontId="24" fillId="0" borderId="11" xfId="0" applyFont="1" applyBorder="1" applyAlignment="1">
      <alignment vertical="center" wrapText="1"/>
    </xf>
    <xf numFmtId="0" fontId="24" fillId="0" borderId="4" xfId="0" applyFont="1" applyBorder="1" applyAlignment="1">
      <alignment vertical="center" wrapText="1"/>
    </xf>
    <xf numFmtId="169" fontId="24" fillId="0" borderId="4" xfId="0" applyNumberFormat="1" applyFont="1" applyBorder="1" applyAlignment="1">
      <alignment horizontal="center" vertical="center"/>
    </xf>
    <xf numFmtId="9" fontId="23" fillId="0" borderId="12" xfId="0" applyNumberFormat="1" applyFont="1" applyBorder="1" applyAlignment="1">
      <alignment vertical="center" wrapText="1"/>
    </xf>
    <xf numFmtId="9" fontId="23" fillId="0" borderId="4" xfId="0" applyNumberFormat="1" applyFont="1" applyBorder="1" applyAlignment="1">
      <alignment vertical="center" wrapText="1"/>
    </xf>
    <xf numFmtId="0" fontId="25" fillId="3" borderId="4" xfId="0" applyFont="1" applyFill="1" applyBorder="1" applyAlignment="1">
      <alignment horizontal="center" vertical="center" wrapText="1"/>
    </xf>
    <xf numFmtId="0" fontId="21" fillId="0" borderId="4" xfId="0" applyFont="1" applyBorder="1" applyAlignment="1" applyProtection="1">
      <alignment horizontal="center" vertical="center" wrapText="1"/>
      <protection locked="0"/>
    </xf>
    <xf numFmtId="169" fontId="21" fillId="0" borderId="4" xfId="18" applyNumberFormat="1" applyFont="1" applyFill="1" applyBorder="1" applyAlignment="1">
      <alignment horizontal="center" vertical="center" wrapText="1"/>
    </xf>
    <xf numFmtId="9" fontId="17" fillId="0" borderId="0" xfId="0" applyNumberFormat="1" applyFont="1"/>
    <xf numFmtId="0" fontId="24" fillId="0" borderId="4" xfId="0" applyFont="1" applyBorder="1" applyAlignment="1">
      <alignment horizontal="center" vertical="center"/>
    </xf>
    <xf numFmtId="10" fontId="24" fillId="0" borderId="4" xfId="0" applyNumberFormat="1" applyFont="1" applyBorder="1" applyAlignment="1">
      <alignment horizontal="center"/>
    </xf>
    <xf numFmtId="10" fontId="17" fillId="0" borderId="0" xfId="0" applyNumberFormat="1" applyFont="1"/>
    <xf numFmtId="0" fontId="17" fillId="0" borderId="4" xfId="0" applyFont="1" applyBorder="1" applyAlignment="1">
      <alignment horizontal="center" vertical="center" wrapText="1"/>
    </xf>
    <xf numFmtId="0" fontId="7" fillId="3" borderId="11" xfId="0" applyFont="1" applyFill="1" applyBorder="1" applyAlignment="1" applyProtection="1">
      <alignment horizontal="center" vertical="center" wrapText="1"/>
      <protection locked="0"/>
    </xf>
    <xf numFmtId="0" fontId="29" fillId="0" borderId="4" xfId="8" applyFont="1" applyBorder="1"/>
    <xf numFmtId="0" fontId="29" fillId="0" borderId="5" xfId="8" applyFont="1" applyBorder="1" applyAlignment="1">
      <alignment horizontal="left"/>
    </xf>
    <xf numFmtId="0" fontId="28" fillId="0" borderId="0" xfId="8" applyFont="1"/>
    <xf numFmtId="49" fontId="29" fillId="0" borderId="5" xfId="8" applyNumberFormat="1" applyFont="1" applyBorder="1" applyAlignment="1">
      <alignment horizontal="left"/>
    </xf>
    <xf numFmtId="164" fontId="29" fillId="0" borderId="5" xfId="8" applyNumberFormat="1" applyFont="1" applyBorder="1" applyAlignment="1">
      <alignment horizontal="left" wrapText="1"/>
    </xf>
    <xf numFmtId="0" fontId="31" fillId="3" borderId="4" xfId="8" applyFont="1" applyFill="1" applyBorder="1" applyAlignment="1">
      <alignment vertical="center" wrapText="1"/>
    </xf>
    <xf numFmtId="0" fontId="31" fillId="3" borderId="1" xfId="8" applyFont="1" applyFill="1" applyBorder="1" applyAlignment="1">
      <alignment vertical="center" wrapText="1"/>
    </xf>
    <xf numFmtId="0" fontId="31" fillId="0" borderId="0" xfId="8" applyFont="1" applyAlignment="1" applyProtection="1">
      <alignment vertical="center" wrapText="1"/>
      <protection locked="0"/>
    </xf>
    <xf numFmtId="0" fontId="31" fillId="0" borderId="4" xfId="8" applyFont="1" applyBorder="1" applyAlignment="1" applyProtection="1">
      <alignment vertical="center" wrapText="1"/>
      <protection locked="0"/>
    </xf>
    <xf numFmtId="0" fontId="31" fillId="0" borderId="11" xfId="8" applyFont="1" applyBorder="1" applyAlignment="1">
      <alignment vertical="center" wrapText="1"/>
    </xf>
    <xf numFmtId="10" fontId="31" fillId="0" borderId="4" xfId="27" applyNumberFormat="1" applyFont="1" applyBorder="1" applyAlignment="1" applyProtection="1">
      <alignment vertical="center" wrapText="1"/>
      <protection locked="0"/>
    </xf>
    <xf numFmtId="0" fontId="31" fillId="3" borderId="3" xfId="8" applyFont="1" applyFill="1" applyBorder="1" applyAlignment="1">
      <alignment horizontal="left" vertical="center"/>
    </xf>
    <xf numFmtId="9" fontId="31" fillId="0" borderId="4" xfId="21" applyFont="1" applyFill="1" applyBorder="1" applyAlignment="1" applyProtection="1">
      <alignment vertical="center" wrapText="1"/>
      <protection locked="0"/>
    </xf>
    <xf numFmtId="0" fontId="32" fillId="0" borderId="0" xfId="8" applyFont="1"/>
    <xf numFmtId="170" fontId="31" fillId="0" borderId="4" xfId="20" applyNumberFormat="1" applyFont="1" applyFill="1" applyBorder="1" applyAlignment="1">
      <alignment vertical="center" wrapText="1"/>
    </xf>
    <xf numFmtId="1" fontId="31" fillId="0" borderId="11" xfId="20" applyNumberFormat="1" applyFont="1" applyFill="1" applyBorder="1" applyAlignment="1">
      <alignment horizontal="center" vertical="center" wrapText="1"/>
    </xf>
    <xf numFmtId="10" fontId="31" fillId="0" borderId="11" xfId="21" applyNumberFormat="1" applyFont="1" applyFill="1" applyBorder="1" applyAlignment="1">
      <alignment horizontal="center" vertical="center" wrapText="1"/>
    </xf>
    <xf numFmtId="10" fontId="31" fillId="0" borderId="4" xfId="21" applyNumberFormat="1" applyFont="1" applyFill="1" applyBorder="1" applyAlignment="1">
      <alignment vertical="center" wrapText="1"/>
    </xf>
    <xf numFmtId="0" fontId="35" fillId="3" borderId="4" xfId="9" applyFont="1" applyFill="1" applyBorder="1"/>
    <xf numFmtId="1" fontId="31" fillId="3" borderId="4" xfId="20" applyNumberFormat="1" applyFont="1" applyFill="1" applyBorder="1" applyAlignment="1">
      <alignment horizontal="center" vertical="center" wrapText="1"/>
    </xf>
    <xf numFmtId="10" fontId="31" fillId="7" borderId="11" xfId="21" applyNumberFormat="1" applyFont="1" applyFill="1" applyBorder="1" applyAlignment="1">
      <alignment horizontal="center" vertical="center" wrapText="1"/>
    </xf>
    <xf numFmtId="170" fontId="35" fillId="0" borderId="4" xfId="20" applyNumberFormat="1" applyFont="1" applyFill="1" applyBorder="1" applyAlignment="1">
      <alignment vertical="center" wrapText="1"/>
    </xf>
    <xf numFmtId="10" fontId="35" fillId="0" borderId="4" xfId="21" applyNumberFormat="1" applyFont="1" applyFill="1" applyBorder="1" applyAlignment="1">
      <alignment vertical="center" wrapText="1"/>
    </xf>
    <xf numFmtId="0" fontId="31" fillId="7" borderId="11" xfId="21" applyNumberFormat="1" applyFont="1" applyFill="1" applyBorder="1" applyAlignment="1">
      <alignment horizontal="center" vertical="center" wrapText="1"/>
    </xf>
    <xf numFmtId="0" fontId="35" fillId="0" borderId="0" xfId="9" applyFont="1"/>
    <xf numFmtId="1" fontId="31" fillId="0" borderId="0" xfId="20" applyNumberFormat="1" applyFont="1" applyFill="1" applyBorder="1" applyAlignment="1">
      <alignment horizontal="center" vertical="center" wrapText="1"/>
    </xf>
    <xf numFmtId="10" fontId="31" fillId="0" borderId="0" xfId="21" applyNumberFormat="1" applyFont="1" applyFill="1" applyBorder="1" applyAlignment="1">
      <alignment horizontal="center" vertical="center" wrapText="1"/>
    </xf>
    <xf numFmtId="170" fontId="35" fillId="0" borderId="0" xfId="20" applyNumberFormat="1" applyFont="1" applyFill="1" applyBorder="1" applyAlignment="1">
      <alignment vertical="center" wrapText="1"/>
    </xf>
    <xf numFmtId="0" fontId="28" fillId="3" borderId="4" xfId="9" applyFont="1" applyFill="1" applyBorder="1"/>
    <xf numFmtId="0" fontId="34" fillId="0" borderId="11" xfId="9" applyFont="1" applyBorder="1" applyAlignment="1">
      <alignment horizontal="center" vertical="center" wrapText="1"/>
    </xf>
    <xf numFmtId="9" fontId="31" fillId="0" borderId="11" xfId="29" applyFont="1" applyFill="1" applyBorder="1" applyAlignment="1">
      <alignment horizontal="center" vertical="center" wrapText="1"/>
    </xf>
    <xf numFmtId="10" fontId="35" fillId="0" borderId="0" xfId="21" applyNumberFormat="1" applyFont="1" applyFill="1" applyBorder="1" applyAlignment="1">
      <alignment vertical="center" wrapText="1"/>
    </xf>
    <xf numFmtId="10" fontId="28" fillId="0" borderId="0" xfId="8" applyNumberFormat="1" applyFont="1"/>
    <xf numFmtId="0" fontId="34" fillId="3" borderId="11" xfId="9" applyFont="1" applyFill="1" applyBorder="1" applyAlignment="1">
      <alignment horizontal="center" vertical="center" wrapText="1"/>
    </xf>
    <xf numFmtId="9" fontId="31" fillId="7" borderId="11" xfId="29" applyFont="1" applyFill="1" applyBorder="1" applyAlignment="1">
      <alignment horizontal="center" vertical="center" wrapText="1"/>
    </xf>
    <xf numFmtId="0" fontId="34" fillId="0" borderId="9" xfId="9" applyFont="1" applyBorder="1" applyAlignment="1">
      <alignment horizontal="center" vertical="center" wrapText="1"/>
    </xf>
    <xf numFmtId="0" fontId="34" fillId="0" borderId="10" xfId="9" applyFont="1" applyBorder="1" applyAlignment="1">
      <alignment horizontal="center" vertical="center" wrapText="1"/>
    </xf>
    <xf numFmtId="9" fontId="31" fillId="0" borderId="9" xfId="29" applyFont="1" applyFill="1" applyBorder="1" applyAlignment="1">
      <alignment horizontal="center" vertical="center" wrapText="1"/>
    </xf>
    <xf numFmtId="9" fontId="28" fillId="0" borderId="0" xfId="8" applyNumberFormat="1" applyFont="1"/>
    <xf numFmtId="0" fontId="28" fillId="3" borderId="4" xfId="9" applyFont="1" applyFill="1" applyBorder="1" applyAlignment="1">
      <alignment vertical="center"/>
    </xf>
    <xf numFmtId="0" fontId="34" fillId="3" borderId="9" xfId="9" applyFont="1" applyFill="1" applyBorder="1" applyAlignment="1">
      <alignment horizontal="center" vertical="center" wrapText="1"/>
    </xf>
    <xf numFmtId="0" fontId="34" fillId="3" borderId="10" xfId="9" applyFont="1" applyFill="1" applyBorder="1" applyAlignment="1">
      <alignment horizontal="center" vertical="center" wrapText="1"/>
    </xf>
    <xf numFmtId="9" fontId="31" fillId="7" borderId="9" xfId="29" applyFont="1" applyFill="1" applyBorder="1" applyAlignment="1">
      <alignment horizontal="center" vertical="center" wrapText="1"/>
    </xf>
    <xf numFmtId="164" fontId="5" fillId="0" borderId="5" xfId="0" applyNumberFormat="1" applyFont="1" applyBorder="1" applyAlignment="1">
      <alignment horizontal="left" wrapText="1"/>
    </xf>
    <xf numFmtId="0" fontId="7" fillId="3" borderId="4" xfId="0" applyFont="1" applyFill="1" applyBorder="1" applyAlignment="1">
      <alignment vertical="center" wrapText="1"/>
    </xf>
    <xf numFmtId="0" fontId="7" fillId="3" borderId="1" xfId="0" applyFont="1" applyFill="1" applyBorder="1" applyAlignment="1">
      <alignment vertical="center" wrapText="1"/>
    </xf>
    <xf numFmtId="0" fontId="7" fillId="3" borderId="4" xfId="0" applyFont="1" applyFill="1" applyBorder="1" applyAlignment="1">
      <alignment vertical="center"/>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2" fillId="0" borderId="3" xfId="0" applyFont="1" applyBorder="1"/>
    <xf numFmtId="3" fontId="0" fillId="0" borderId="3" xfId="0" applyNumberFormat="1" applyBorder="1"/>
    <xf numFmtId="0" fontId="7" fillId="0" borderId="3"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4" xfId="0" applyFont="1" applyBorder="1" applyAlignment="1" applyProtection="1">
      <alignment horizontal="center" vertical="center" wrapText="1"/>
      <protection locked="0"/>
    </xf>
    <xf numFmtId="167" fontId="7" fillId="0" borderId="4" xfId="20" applyNumberFormat="1" applyFont="1" applyFill="1" applyBorder="1" applyAlignment="1" applyProtection="1">
      <alignment horizontal="center" vertical="center" wrapText="1"/>
      <protection locked="0"/>
    </xf>
    <xf numFmtId="167" fontId="7" fillId="5" borderId="11" xfId="20" applyNumberFormat="1" applyFont="1" applyFill="1" applyBorder="1" applyAlignment="1" applyProtection="1">
      <alignment horizontal="center" vertical="center" wrapText="1"/>
      <protection locked="0"/>
    </xf>
    <xf numFmtId="9" fontId="0" fillId="0" borderId="0" xfId="18" applyFont="1"/>
    <xf numFmtId="167" fontId="7" fillId="0" borderId="11" xfId="20" applyNumberFormat="1" applyFont="1" applyFill="1" applyBorder="1" applyAlignment="1" applyProtection="1">
      <alignment horizontal="center" vertical="center" wrapText="1"/>
      <protection locked="0"/>
    </xf>
    <xf numFmtId="170" fontId="7" fillId="0" borderId="11" xfId="20" applyNumberFormat="1" applyFont="1" applyFill="1" applyBorder="1" applyAlignment="1" applyProtection="1">
      <alignment horizontal="center" vertical="center" wrapText="1"/>
      <protection locked="0"/>
    </xf>
    <xf numFmtId="170" fontId="7" fillId="5" borderId="11" xfId="20" applyNumberFormat="1" applyFont="1" applyFill="1" applyBorder="1" applyAlignment="1" applyProtection="1">
      <alignment horizontal="center" vertical="center" wrapText="1"/>
      <protection locked="0"/>
    </xf>
    <xf numFmtId="1" fontId="0" fillId="0" borderId="0" xfId="18" applyNumberFormat="1" applyFont="1"/>
    <xf numFmtId="0" fontId="7" fillId="0" borderId="0" xfId="0" applyFont="1" applyAlignment="1">
      <alignment horizontal="center" vertical="center" wrapText="1"/>
    </xf>
    <xf numFmtId="0" fontId="8" fillId="0" borderId="0" xfId="0" applyFont="1" applyAlignment="1">
      <alignment horizontal="center" vertical="center" wrapText="1"/>
    </xf>
    <xf numFmtId="3" fontId="0" fillId="0" borderId="0" xfId="0" applyNumberFormat="1"/>
    <xf numFmtId="0" fontId="7" fillId="0" borderId="2" xfId="0" applyFont="1" applyBorder="1" applyAlignment="1" applyProtection="1">
      <alignment vertical="top" wrapText="1"/>
      <protection locked="0"/>
    </xf>
    <xf numFmtId="0" fontId="7" fillId="0" borderId="3" xfId="0" applyFont="1" applyBorder="1" applyAlignment="1" applyProtection="1">
      <alignment vertical="top" wrapText="1"/>
      <protection locked="0"/>
    </xf>
    <xf numFmtId="0" fontId="7" fillId="0" borderId="13" xfId="0" applyFont="1" applyBorder="1" applyAlignment="1" applyProtection="1">
      <alignment vertical="top" wrapText="1"/>
      <protection locked="0"/>
    </xf>
    <xf numFmtId="0" fontId="7" fillId="0" borderId="7" xfId="0" applyFont="1" applyBorder="1" applyAlignment="1" applyProtection="1">
      <alignment vertical="top" wrapText="1"/>
      <protection locked="0"/>
    </xf>
    <xf numFmtId="0" fontId="7" fillId="0" borderId="0" xfId="0" applyFont="1" applyAlignment="1" applyProtection="1">
      <alignment vertical="top" wrapText="1"/>
      <protection locked="0"/>
    </xf>
    <xf numFmtId="0" fontId="7" fillId="0" borderId="15" xfId="0" applyFont="1" applyBorder="1" applyAlignment="1" applyProtection="1">
      <alignment vertical="top" wrapText="1"/>
      <protection locked="0"/>
    </xf>
    <xf numFmtId="0" fontId="7" fillId="0" borderId="9" xfId="0" applyFont="1" applyBorder="1" applyAlignment="1" applyProtection="1">
      <alignment vertical="top" wrapText="1"/>
      <protection locked="0"/>
    </xf>
    <xf numFmtId="0" fontId="7" fillId="0" borderId="10" xfId="0" applyFont="1" applyBorder="1" applyAlignment="1" applyProtection="1">
      <alignment vertical="top" wrapText="1"/>
      <protection locked="0"/>
    </xf>
    <xf numFmtId="0" fontId="7" fillId="0" borderId="14" xfId="0" applyFont="1" applyBorder="1" applyAlignment="1" applyProtection="1">
      <alignment vertical="top" wrapText="1"/>
      <protection locked="0"/>
    </xf>
    <xf numFmtId="0" fontId="39" fillId="0" borderId="4" xfId="0" applyFont="1" applyBorder="1" applyAlignment="1">
      <alignment horizontal="center" vertical="center" wrapText="1"/>
    </xf>
    <xf numFmtId="0" fontId="7" fillId="5" borderId="0" xfId="0" applyFont="1" applyFill="1" applyAlignment="1" applyProtection="1">
      <alignment vertical="center" wrapText="1"/>
      <protection locked="0"/>
    </xf>
    <xf numFmtId="0" fontId="7" fillId="5" borderId="15" xfId="0" applyFont="1" applyFill="1" applyBorder="1" applyAlignment="1" applyProtection="1">
      <alignment vertical="center" wrapText="1"/>
      <protection locked="0"/>
    </xf>
    <xf numFmtId="0" fontId="40" fillId="0" borderId="4" xfId="0" applyFont="1" applyBorder="1" applyAlignment="1">
      <alignment horizontal="center" vertical="center" wrapText="1"/>
    </xf>
    <xf numFmtId="0" fontId="7" fillId="5" borderId="10" xfId="0" applyFont="1" applyFill="1" applyBorder="1" applyAlignment="1" applyProtection="1">
      <alignment vertical="center" wrapText="1"/>
      <protection locked="0"/>
    </xf>
    <xf numFmtId="0" fontId="7" fillId="5" borderId="14" xfId="0" applyFont="1" applyFill="1" applyBorder="1" applyAlignment="1" applyProtection="1">
      <alignment vertical="center" wrapText="1"/>
      <protection locked="0"/>
    </xf>
    <xf numFmtId="0" fontId="7" fillId="5" borderId="9" xfId="0" applyFont="1" applyFill="1" applyBorder="1" applyAlignment="1" applyProtection="1">
      <alignment horizontal="left" vertical="top" wrapText="1"/>
      <protection locked="0"/>
    </xf>
    <xf numFmtId="0" fontId="7" fillId="5" borderId="10" xfId="0" applyFont="1" applyFill="1" applyBorder="1" applyAlignment="1" applyProtection="1">
      <alignment horizontal="left" vertical="top" wrapText="1"/>
      <protection locked="0"/>
    </xf>
    <xf numFmtId="0" fontId="7" fillId="5" borderId="14" xfId="0" applyFont="1" applyFill="1" applyBorder="1" applyAlignment="1" applyProtection="1">
      <alignment horizontal="left" vertical="top" wrapText="1"/>
      <protection locked="0"/>
    </xf>
    <xf numFmtId="0" fontId="7" fillId="0" borderId="11" xfId="0" applyFont="1" applyBorder="1" applyAlignment="1">
      <alignment vertical="center" wrapText="1"/>
    </xf>
    <xf numFmtId="0" fontId="7" fillId="3" borderId="11" xfId="0" applyFont="1" applyFill="1" applyBorder="1" applyAlignment="1">
      <alignment horizontal="left" vertical="center" wrapText="1"/>
    </xf>
    <xf numFmtId="0" fontId="41" fillId="0" borderId="0" xfId="0" applyFont="1"/>
    <xf numFmtId="0" fontId="5" fillId="0" borderId="20" xfId="0" applyFont="1" applyBorder="1"/>
    <xf numFmtId="0" fontId="5" fillId="0" borderId="21" xfId="0" applyFont="1" applyBorder="1" applyAlignment="1">
      <alignment horizontal="left"/>
    </xf>
    <xf numFmtId="49" fontId="5" fillId="0" borderId="21" xfId="0" applyNumberFormat="1" applyFont="1" applyBorder="1" applyAlignment="1">
      <alignment horizontal="left"/>
    </xf>
    <xf numFmtId="171" fontId="5" fillId="0" borderId="21" xfId="0" applyNumberFormat="1" applyFont="1" applyBorder="1" applyAlignment="1">
      <alignment horizontal="left"/>
    </xf>
    <xf numFmtId="0" fontId="44" fillId="0" borderId="0" xfId="0" applyFont="1"/>
    <xf numFmtId="0" fontId="44" fillId="0" borderId="29" xfId="0" applyFont="1" applyBorder="1" applyAlignment="1">
      <alignment vertical="center" wrapText="1"/>
    </xf>
    <xf numFmtId="10" fontId="44" fillId="0" borderId="0" xfId="0" applyNumberFormat="1" applyFont="1" applyAlignment="1">
      <alignment horizontal="center" vertical="center"/>
    </xf>
    <xf numFmtId="10" fontId="44" fillId="0" borderId="20" xfId="0" applyNumberFormat="1" applyFont="1" applyBorder="1" applyAlignment="1">
      <alignment horizontal="center" vertical="center"/>
    </xf>
    <xf numFmtId="0" fontId="44" fillId="11" borderId="20" xfId="0" applyFont="1" applyFill="1" applyBorder="1" applyAlignment="1">
      <alignment horizontal="center" vertical="center" wrapText="1"/>
    </xf>
    <xf numFmtId="0" fontId="44" fillId="0" borderId="30" xfId="0" applyFont="1" applyBorder="1" applyAlignment="1">
      <alignment horizontal="center" vertical="center" wrapText="1"/>
    </xf>
    <xf numFmtId="0" fontId="44" fillId="0" borderId="21" xfId="0" applyFont="1" applyBorder="1" applyAlignment="1">
      <alignment horizontal="center" vertical="center" wrapText="1"/>
    </xf>
    <xf numFmtId="0" fontId="44" fillId="0" borderId="20" xfId="0" applyFont="1" applyBorder="1" applyAlignment="1">
      <alignment horizontal="center" vertical="center" wrapText="1"/>
    </xf>
    <xf numFmtId="173" fontId="44" fillId="0" borderId="29" xfId="0" applyNumberFormat="1" applyFont="1" applyBorder="1" applyAlignment="1">
      <alignment horizontal="center" vertical="center" wrapText="1"/>
    </xf>
    <xf numFmtId="173" fontId="44" fillId="0" borderId="21" xfId="0" applyNumberFormat="1" applyFont="1" applyBorder="1" applyAlignment="1">
      <alignment horizontal="center" vertical="center" wrapText="1"/>
    </xf>
    <xf numFmtId="10" fontId="44" fillId="0" borderId="29" xfId="0" applyNumberFormat="1" applyFont="1" applyBorder="1" applyAlignment="1">
      <alignment horizontal="center" vertical="center" wrapText="1"/>
    </xf>
    <xf numFmtId="10" fontId="44" fillId="0" borderId="30" xfId="0" applyNumberFormat="1" applyFont="1" applyBorder="1" applyAlignment="1">
      <alignment horizontal="center" vertical="center" wrapText="1"/>
    </xf>
    <xf numFmtId="10" fontId="44" fillId="0" borderId="21" xfId="0" applyNumberFormat="1" applyFont="1" applyBorder="1" applyAlignment="1">
      <alignment horizontal="center" vertical="center" wrapText="1"/>
    </xf>
    <xf numFmtId="0" fontId="44" fillId="9" borderId="17" xfId="0" applyFont="1" applyFill="1" applyBorder="1" applyAlignment="1">
      <alignment horizontal="center" vertical="center" wrapText="1"/>
    </xf>
    <xf numFmtId="0" fontId="44" fillId="9" borderId="18" xfId="0" applyFont="1" applyFill="1" applyBorder="1" applyAlignment="1">
      <alignment horizontal="center" vertical="center" wrapText="1"/>
    </xf>
    <xf numFmtId="0" fontId="44" fillId="9" borderId="19" xfId="0" applyFont="1" applyFill="1" applyBorder="1" applyAlignment="1">
      <alignment horizontal="center" vertical="center" wrapText="1"/>
    </xf>
    <xf numFmtId="0" fontId="45" fillId="0" borderId="0" xfId="0" applyFont="1" applyAlignment="1">
      <alignment horizontal="center" vertical="center"/>
    </xf>
    <xf numFmtId="10" fontId="45" fillId="0" borderId="0" xfId="0" applyNumberFormat="1" applyFont="1" applyAlignment="1">
      <alignment horizontal="center" vertical="center"/>
    </xf>
    <xf numFmtId="0" fontId="46" fillId="0" borderId="20" xfId="0" applyFont="1" applyBorder="1" applyAlignment="1">
      <alignment horizontal="center" vertical="center"/>
    </xf>
    <xf numFmtId="10" fontId="46" fillId="0" borderId="20" xfId="0" applyNumberFormat="1" applyFont="1" applyBorder="1" applyAlignment="1">
      <alignment horizontal="center" vertical="center"/>
    </xf>
    <xf numFmtId="0" fontId="46" fillId="10" borderId="20" xfId="0" applyFont="1" applyFill="1" applyBorder="1" applyAlignment="1">
      <alignment horizontal="center" vertical="center"/>
    </xf>
    <xf numFmtId="0" fontId="47" fillId="0" borderId="20" xfId="0" applyFont="1" applyBorder="1" applyAlignment="1">
      <alignment horizontal="center" vertical="center"/>
    </xf>
    <xf numFmtId="0" fontId="47" fillId="10" borderId="20" xfId="0" applyFont="1" applyFill="1" applyBorder="1" applyAlignment="1">
      <alignment horizontal="center" vertical="center"/>
    </xf>
    <xf numFmtId="173" fontId="44" fillId="0" borderId="20" xfId="0" applyNumberFormat="1" applyFont="1" applyBorder="1" applyAlignment="1">
      <alignment horizontal="center" vertical="center" wrapText="1"/>
    </xf>
    <xf numFmtId="0" fontId="5" fillId="0" borderId="4" xfId="0" applyFont="1" applyBorder="1" applyAlignment="1">
      <alignment vertical="center" wrapText="1"/>
    </xf>
    <xf numFmtId="0" fontId="2" fillId="0" borderId="0" xfId="0" applyFont="1" applyAlignment="1">
      <alignment vertical="center" wrapText="1"/>
    </xf>
    <xf numFmtId="10" fontId="5" fillId="0" borderId="0" xfId="0" applyNumberFormat="1" applyFont="1" applyAlignment="1">
      <alignment horizontal="center" vertical="justify"/>
    </xf>
    <xf numFmtId="0" fontId="5" fillId="0" borderId="0" xfId="0" applyFont="1" applyAlignment="1">
      <alignment horizontal="center" vertical="justify"/>
    </xf>
    <xf numFmtId="0" fontId="2" fillId="0" borderId="4" xfId="0" applyFont="1" applyBorder="1"/>
    <xf numFmtId="0" fontId="7" fillId="3" borderId="11" xfId="0" applyFont="1" applyFill="1" applyBorder="1" applyAlignment="1">
      <alignment vertical="center" wrapText="1"/>
    </xf>
    <xf numFmtId="9" fontId="7" fillId="0" borderId="5" xfId="0" applyNumberFormat="1" applyFont="1" applyBorder="1" applyAlignment="1">
      <alignment vertical="center" wrapText="1"/>
    </xf>
    <xf numFmtId="0" fontId="7" fillId="3" borderId="5" xfId="0" applyFont="1" applyFill="1" applyBorder="1" applyAlignment="1">
      <alignment vertical="center" wrapText="1"/>
    </xf>
    <xf numFmtId="0" fontId="7" fillId="3" borderId="13" xfId="0" applyFont="1" applyFill="1" applyBorder="1" applyAlignment="1">
      <alignment vertical="center" wrapText="1"/>
    </xf>
    <xf numFmtId="167" fontId="7" fillId="0" borderId="4" xfId="20" applyNumberFormat="1" applyFont="1" applyBorder="1" applyAlignment="1" applyProtection="1">
      <alignment vertical="center" wrapText="1"/>
      <protection locked="0"/>
    </xf>
    <xf numFmtId="0" fontId="7" fillId="3" borderId="3" xfId="0" applyFont="1" applyFill="1" applyBorder="1" applyAlignment="1">
      <alignment horizontal="left" vertical="center"/>
    </xf>
    <xf numFmtId="1" fontId="7" fillId="0" borderId="4" xfId="18" applyNumberFormat="1" applyFont="1" applyFill="1" applyBorder="1" applyAlignment="1" applyProtection="1">
      <alignment horizontal="right" vertical="center" wrapText="1"/>
      <protection locked="0"/>
    </xf>
    <xf numFmtId="0" fontId="21" fillId="3" borderId="5" xfId="0" applyFont="1" applyFill="1" applyBorder="1" applyAlignment="1" applyProtection="1">
      <alignment horizontal="center" vertical="center" wrapText="1"/>
      <protection locked="0"/>
    </xf>
    <xf numFmtId="0" fontId="21" fillId="3" borderId="11" xfId="0" applyFont="1" applyFill="1" applyBorder="1" applyAlignment="1" applyProtection="1">
      <alignment vertical="center"/>
      <protection locked="0"/>
    </xf>
    <xf numFmtId="0" fontId="21" fillId="3" borderId="12" xfId="0" applyFont="1" applyFill="1" applyBorder="1" applyAlignment="1" applyProtection="1">
      <alignment vertical="center"/>
      <protection locked="0"/>
    </xf>
    <xf numFmtId="0" fontId="21" fillId="0" borderId="5" xfId="0" applyFont="1" applyBorder="1" applyAlignment="1" applyProtection="1">
      <alignment horizontal="center" vertical="center" wrapText="1"/>
      <protection locked="0"/>
    </xf>
    <xf numFmtId="9" fontId="2" fillId="0" borderId="0" xfId="18" applyFont="1" applyProtection="1"/>
    <xf numFmtId="0" fontId="34" fillId="3" borderId="9" xfId="9" applyFont="1" applyFill="1" applyBorder="1" applyAlignment="1">
      <alignment horizontal="center" vertical="center" wrapText="1"/>
    </xf>
    <xf numFmtId="0" fontId="34" fillId="3" borderId="10" xfId="9" applyFont="1" applyFill="1" applyBorder="1" applyAlignment="1">
      <alignment horizontal="center" vertical="center" wrapText="1"/>
    </xf>
    <xf numFmtId="0" fontId="34" fillId="0" borderId="11" xfId="9" applyFont="1" applyBorder="1" applyAlignment="1">
      <alignment horizontal="center" vertical="center" wrapText="1"/>
    </xf>
    <xf numFmtId="0" fontId="34" fillId="3" borderId="11" xfId="9" applyFont="1" applyFill="1" applyBorder="1" applyAlignment="1">
      <alignment horizontal="center" vertical="center" wrapText="1"/>
    </xf>
    <xf numFmtId="10" fontId="7" fillId="0" borderId="12" xfId="18" applyNumberFormat="1" applyFont="1" applyFill="1" applyBorder="1" applyAlignment="1" applyProtection="1">
      <alignment horizontal="center" vertical="center"/>
    </xf>
    <xf numFmtId="10" fontId="7" fillId="0" borderId="5" xfId="18" applyNumberFormat="1" applyFont="1" applyFill="1" applyBorder="1" applyAlignment="1" applyProtection="1">
      <alignment horizontal="center" vertical="center"/>
    </xf>
    <xf numFmtId="0" fontId="7" fillId="3" borderId="11" xfId="0" applyFont="1" applyFill="1" applyBorder="1" applyAlignment="1" applyProtection="1">
      <alignment horizontal="center" vertical="center" wrapText="1"/>
      <protection locked="0"/>
    </xf>
    <xf numFmtId="0" fontId="7" fillId="3" borderId="12" xfId="0" applyFont="1" applyFill="1" applyBorder="1" applyAlignment="1" applyProtection="1">
      <alignment horizontal="center" vertical="center" wrapText="1"/>
      <protection locked="0"/>
    </xf>
    <xf numFmtId="0" fontId="7" fillId="3" borderId="5" xfId="0" applyFont="1" applyFill="1" applyBorder="1" applyAlignment="1" applyProtection="1">
      <alignment horizontal="center" vertical="center" wrapText="1"/>
      <protection locked="0"/>
    </xf>
    <xf numFmtId="0" fontId="7" fillId="3" borderId="2"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7" fillId="5" borderId="11" xfId="0" applyFont="1" applyFill="1" applyBorder="1" applyAlignment="1" applyProtection="1">
      <alignment horizontal="left" vertical="center" wrapText="1"/>
      <protection locked="0"/>
    </xf>
    <xf numFmtId="0" fontId="7" fillId="5" borderId="12" xfId="0" applyFont="1" applyFill="1" applyBorder="1" applyAlignment="1" applyProtection="1">
      <alignment horizontal="left" vertical="center" wrapText="1"/>
      <protection locked="0"/>
    </xf>
    <xf numFmtId="0" fontId="7" fillId="5" borderId="5" xfId="0" applyFont="1" applyFill="1" applyBorder="1" applyAlignment="1" applyProtection="1">
      <alignment horizontal="left" vertical="center" wrapText="1"/>
      <protection locked="0"/>
    </xf>
    <xf numFmtId="0" fontId="2" fillId="0" borderId="1" xfId="0" applyFont="1" applyBorder="1" applyAlignment="1">
      <alignment horizontal="center"/>
    </xf>
    <xf numFmtId="0" fontId="2" fillId="0" borderId="6" xfId="0" applyFont="1" applyBorder="1" applyAlignment="1">
      <alignment horizontal="center"/>
    </xf>
    <xf numFmtId="0" fontId="2" fillId="0" borderId="8" xfId="0" applyFont="1" applyBorder="1" applyAlignment="1">
      <alignment horizontal="center"/>
    </xf>
    <xf numFmtId="0" fontId="4"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6" fillId="2" borderId="11" xfId="0" applyFont="1" applyFill="1" applyBorder="1" applyAlignment="1">
      <alignment horizontal="center"/>
    </xf>
    <xf numFmtId="0" fontId="6" fillId="2" borderId="12" xfId="0" applyFont="1" applyFill="1" applyBorder="1" applyAlignment="1">
      <alignment horizontal="center"/>
    </xf>
    <xf numFmtId="0" fontId="6" fillId="2" borderId="5" xfId="0" applyFont="1" applyFill="1" applyBorder="1" applyAlignment="1">
      <alignment horizontal="center"/>
    </xf>
    <xf numFmtId="0" fontId="7" fillId="3" borderId="11" xfId="0" applyFont="1" applyFill="1" applyBorder="1" applyAlignment="1">
      <alignment vertical="center" wrapText="1"/>
    </xf>
    <xf numFmtId="0" fontId="7" fillId="3" borderId="5" xfId="0" applyFont="1" applyFill="1" applyBorder="1" applyAlignment="1">
      <alignment vertical="center" wrapText="1"/>
    </xf>
    <xf numFmtId="0" fontId="7" fillId="0" borderId="11" xfId="0" applyFont="1" applyBorder="1" applyAlignment="1" applyProtection="1">
      <alignment vertical="center" wrapText="1"/>
      <protection locked="0"/>
    </xf>
    <xf numFmtId="0" fontId="7" fillId="0" borderId="12" xfId="0" applyFont="1" applyBorder="1" applyAlignment="1" applyProtection="1">
      <alignment vertical="center" wrapText="1"/>
      <protection locked="0"/>
    </xf>
    <xf numFmtId="0" fontId="7" fillId="0" borderId="5" xfId="0" applyFont="1" applyBorder="1" applyAlignment="1" applyProtection="1">
      <alignment vertical="center" wrapText="1"/>
      <protection locked="0"/>
    </xf>
    <xf numFmtId="0" fontId="7" fillId="3" borderId="4" xfId="0" applyFont="1" applyFill="1" applyBorder="1" applyAlignment="1">
      <alignment vertical="center" wrapText="1"/>
    </xf>
    <xf numFmtId="0" fontId="7" fillId="0" borderId="11" xfId="0" applyFont="1" applyBorder="1" applyAlignment="1">
      <alignment vertical="center" wrapText="1"/>
    </xf>
    <xf numFmtId="0" fontId="7" fillId="0" borderId="5" xfId="0" applyFont="1" applyBorder="1" applyAlignment="1">
      <alignment vertical="center" wrapText="1"/>
    </xf>
    <xf numFmtId="0" fontId="7" fillId="0" borderId="1" xfId="0" applyFont="1" applyBorder="1" applyAlignment="1">
      <alignment vertical="center" wrapText="1"/>
    </xf>
    <xf numFmtId="0" fontId="7" fillId="0" borderId="8" xfId="0" applyFont="1" applyBorder="1" applyAlignment="1">
      <alignment vertical="center" wrapText="1"/>
    </xf>
    <xf numFmtId="0" fontId="7" fillId="0" borderId="2"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4" xfId="0" applyFont="1" applyBorder="1" applyAlignment="1" applyProtection="1">
      <alignment horizontal="center" vertical="center" wrapText="1"/>
      <protection locked="0"/>
    </xf>
    <xf numFmtId="0" fontId="7" fillId="3" borderId="11"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7" fillId="3" borderId="5" xfId="0" applyFont="1" applyFill="1" applyBorder="1" applyAlignment="1">
      <alignment horizontal="left" vertical="center" wrapText="1"/>
    </xf>
    <xf numFmtId="0" fontId="14" fillId="0" borderId="11" xfId="0" applyFont="1" applyBorder="1" applyAlignment="1">
      <alignment horizontal="center" vertical="top" wrapText="1"/>
    </xf>
    <xf numFmtId="0" fontId="14" fillId="0" borderId="12" xfId="0" applyFont="1" applyBorder="1" applyAlignment="1">
      <alignment horizontal="center" vertical="top" wrapText="1"/>
    </xf>
    <xf numFmtId="0" fontId="14" fillId="0" borderId="5" xfId="0" applyFont="1" applyBorder="1" applyAlignment="1">
      <alignment horizontal="center" vertical="top"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2" xfId="0" applyFont="1" applyFill="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3" xfId="0" applyFont="1" applyFill="1" applyBorder="1" applyAlignment="1" applyProtection="1">
      <alignment horizontal="center" vertical="center" wrapText="1"/>
      <protection locked="0"/>
    </xf>
    <xf numFmtId="0" fontId="7" fillId="3" borderId="10"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5" fillId="0" borderId="11" xfId="0" applyFont="1" applyBorder="1" applyAlignment="1">
      <alignment vertical="top" wrapText="1"/>
    </xf>
    <xf numFmtId="0" fontId="5" fillId="0" borderId="12" xfId="0" applyFont="1" applyBorder="1" applyAlignment="1">
      <alignment vertical="top" wrapText="1"/>
    </xf>
    <xf numFmtId="0" fontId="5" fillId="0" borderId="5" xfId="0" applyFont="1" applyBorder="1" applyAlignment="1">
      <alignment vertical="top" wrapText="1"/>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14" fillId="0" borderId="5" xfId="0" applyFont="1" applyBorder="1" applyAlignment="1">
      <alignment horizontal="center" vertical="center"/>
    </xf>
    <xf numFmtId="10" fontId="7" fillId="0" borderId="11" xfId="18" applyNumberFormat="1" applyFont="1" applyFill="1" applyBorder="1" applyAlignment="1" applyProtection="1">
      <alignment horizontal="center" vertical="center"/>
    </xf>
    <xf numFmtId="0" fontId="7" fillId="3" borderId="11" xfId="0" applyFont="1" applyFill="1" applyBorder="1" applyAlignment="1">
      <alignment horizontal="center"/>
    </xf>
    <xf numFmtId="0" fontId="7" fillId="3" borderId="12" xfId="0" applyFont="1" applyFill="1" applyBorder="1" applyAlignment="1">
      <alignment horizontal="center"/>
    </xf>
    <xf numFmtId="0" fontId="7" fillId="3" borderId="5" xfId="0" applyFont="1" applyFill="1" applyBorder="1" applyAlignment="1">
      <alignment horizontal="center"/>
    </xf>
    <xf numFmtId="0" fontId="14" fillId="0" borderId="11"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5" xfId="0" applyFont="1" applyBorder="1" applyAlignment="1">
      <alignment horizontal="center" vertical="center" wrapText="1"/>
    </xf>
    <xf numFmtId="0" fontId="7" fillId="3" borderId="9" xfId="0" applyFont="1" applyFill="1" applyBorder="1" applyAlignment="1">
      <alignment horizontal="left" vertical="center" wrapText="1"/>
    </xf>
    <xf numFmtId="0" fontId="7" fillId="3" borderId="14" xfId="0" applyFont="1" applyFill="1" applyBorder="1" applyAlignment="1">
      <alignment horizontal="left" vertical="center" wrapText="1"/>
    </xf>
    <xf numFmtId="0" fontId="7" fillId="0" borderId="4"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5" xfId="0" applyFont="1" applyBorder="1" applyAlignment="1">
      <alignment horizontal="center" vertical="center" wrapText="1"/>
    </xf>
    <xf numFmtId="10" fontId="5" fillId="6" borderId="11" xfId="0" applyNumberFormat="1" applyFont="1" applyFill="1" applyBorder="1" applyAlignment="1">
      <alignment horizontal="center" vertical="center" wrapText="1"/>
    </xf>
    <xf numFmtId="10" fontId="5" fillId="6" borderId="12" xfId="0" applyNumberFormat="1" applyFont="1" applyFill="1" applyBorder="1" applyAlignment="1">
      <alignment horizontal="center" vertical="center" wrapText="1"/>
    </xf>
    <xf numFmtId="10" fontId="5" fillId="6" borderId="5" xfId="0" applyNumberFormat="1" applyFont="1" applyFill="1" applyBorder="1" applyAlignment="1">
      <alignment horizontal="center" vertical="center" wrapText="1"/>
    </xf>
    <xf numFmtId="0" fontId="7" fillId="6" borderId="4"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21" fillId="3" borderId="11" xfId="0" applyFont="1" applyFill="1" applyBorder="1" applyAlignment="1">
      <alignment vertical="center" wrapText="1"/>
    </xf>
    <xf numFmtId="0" fontId="21" fillId="3" borderId="5" xfId="0" applyFont="1" applyFill="1" applyBorder="1" applyAlignment="1">
      <alignment vertical="center" wrapText="1"/>
    </xf>
    <xf numFmtId="0" fontId="22" fillId="0" borderId="11" xfId="0" applyFont="1" applyBorder="1" applyAlignment="1">
      <alignment horizontal="left" vertical="center" wrapText="1"/>
    </xf>
    <xf numFmtId="0" fontId="22" fillId="0" borderId="12" xfId="0" applyFont="1" applyBorder="1" applyAlignment="1">
      <alignment horizontal="left" vertical="center" wrapText="1"/>
    </xf>
    <xf numFmtId="0" fontId="22" fillId="0" borderId="5" xfId="0" applyFont="1" applyBorder="1" applyAlignment="1">
      <alignment horizontal="left" vertical="center" wrapText="1"/>
    </xf>
    <xf numFmtId="0" fontId="17" fillId="0" borderId="1" xfId="0" applyFont="1" applyBorder="1" applyAlignment="1">
      <alignment horizontal="center"/>
    </xf>
    <xf numFmtId="0" fontId="17" fillId="0" borderId="6" xfId="0" applyFont="1" applyBorder="1" applyAlignment="1">
      <alignment horizontal="center"/>
    </xf>
    <xf numFmtId="0" fontId="17" fillId="0" borderId="8" xfId="0" applyFont="1" applyBorder="1" applyAlignment="1">
      <alignment horizontal="center"/>
    </xf>
    <xf numFmtId="0" fontId="18" fillId="0" borderId="2" xfId="0" applyFont="1" applyBorder="1" applyAlignment="1">
      <alignment horizontal="center" vertical="center" wrapText="1"/>
    </xf>
    <xf numFmtId="0" fontId="18" fillId="0" borderId="3" xfId="0" applyFont="1" applyBorder="1" applyAlignment="1">
      <alignment horizontal="center" vertical="center"/>
    </xf>
    <xf numFmtId="0" fontId="18" fillId="0" borderId="7" xfId="0" applyFont="1" applyBorder="1" applyAlignment="1">
      <alignment horizontal="center" vertical="center"/>
    </xf>
    <xf numFmtId="0" fontId="18" fillId="0" borderId="0" xfId="0" applyFont="1" applyAlignment="1">
      <alignment horizontal="center"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20" fillId="2" borderId="11" xfId="0" applyFont="1" applyFill="1" applyBorder="1" applyAlignment="1">
      <alignment horizontal="center"/>
    </xf>
    <xf numFmtId="0" fontId="20" fillId="2" borderId="12" xfId="0" applyFont="1" applyFill="1" applyBorder="1" applyAlignment="1">
      <alignment horizontal="center"/>
    </xf>
    <xf numFmtId="0" fontId="20" fillId="2" borderId="5" xfId="0" applyFont="1" applyFill="1" applyBorder="1" applyAlignment="1">
      <alignment horizontal="center"/>
    </xf>
    <xf numFmtId="0" fontId="21" fillId="0" borderId="11" xfId="0" applyFont="1" applyBorder="1" applyAlignment="1">
      <alignment horizontal="left" wrapText="1"/>
    </xf>
    <xf numFmtId="0" fontId="21" fillId="0" borderId="12" xfId="0" applyFont="1" applyBorder="1" applyAlignment="1">
      <alignment horizontal="left" wrapText="1"/>
    </xf>
    <xf numFmtId="0" fontId="21" fillId="0" borderId="5" xfId="0" applyFont="1" applyBorder="1" applyAlignment="1">
      <alignment horizontal="left" wrapText="1"/>
    </xf>
    <xf numFmtId="0" fontId="24" fillId="0" borderId="11" xfId="0" applyFont="1" applyBorder="1" applyAlignment="1">
      <alignment vertical="center" wrapText="1"/>
    </xf>
    <xf numFmtId="0" fontId="24" fillId="0" borderId="5" xfId="0" applyFont="1" applyBorder="1" applyAlignment="1">
      <alignment vertical="center" wrapText="1"/>
    </xf>
    <xf numFmtId="0" fontId="21" fillId="0" borderId="11" xfId="0" applyFont="1" applyBorder="1" applyAlignment="1">
      <alignment horizontal="left" vertical="center" wrapText="1"/>
    </xf>
    <xf numFmtId="0" fontId="21" fillId="0" borderId="12" xfId="0" applyFont="1" applyBorder="1" applyAlignment="1">
      <alignment horizontal="left" vertical="center" wrapText="1"/>
    </xf>
    <xf numFmtId="0" fontId="21" fillId="0" borderId="5" xfId="0" applyFont="1" applyBorder="1" applyAlignment="1">
      <alignment horizontal="left" vertical="center" wrapText="1"/>
    </xf>
    <xf numFmtId="0" fontId="21" fillId="3" borderId="4" xfId="0" applyFont="1" applyFill="1" applyBorder="1" applyAlignment="1">
      <alignment vertical="center" wrapText="1"/>
    </xf>
    <xf numFmtId="0" fontId="21" fillId="3" borderId="2" xfId="0" applyFont="1" applyFill="1" applyBorder="1" applyAlignment="1">
      <alignment horizontal="left" vertical="center" wrapText="1"/>
    </xf>
    <xf numFmtId="0" fontId="21" fillId="3" borderId="13" xfId="0" applyFont="1" applyFill="1" applyBorder="1" applyAlignment="1">
      <alignment horizontal="left" vertical="center" wrapText="1"/>
    </xf>
    <xf numFmtId="0" fontId="23" fillId="0" borderId="2" xfId="0" applyFont="1" applyBorder="1" applyAlignment="1">
      <alignment vertical="center" wrapText="1"/>
    </xf>
    <xf numFmtId="0" fontId="23" fillId="0" borderId="3" xfId="0" applyFont="1" applyBorder="1" applyAlignment="1">
      <alignment vertical="center" wrapText="1"/>
    </xf>
    <xf numFmtId="0" fontId="23" fillId="0" borderId="13" xfId="0" applyFont="1" applyBorder="1" applyAlignment="1">
      <alignment vertical="center" wrapText="1"/>
    </xf>
    <xf numFmtId="0" fontId="24" fillId="0" borderId="11" xfId="0" applyFont="1" applyBorder="1" applyAlignment="1">
      <alignment horizontal="left" vertical="center" wrapText="1"/>
    </xf>
    <xf numFmtId="0" fontId="24" fillId="0" borderId="12" xfId="0" applyFont="1" applyBorder="1" applyAlignment="1">
      <alignment horizontal="left" vertical="center" wrapText="1"/>
    </xf>
    <xf numFmtId="0" fontId="24" fillId="0" borderId="5" xfId="0" applyFont="1" applyBorder="1" applyAlignment="1">
      <alignment horizontal="left" vertical="center" wrapText="1"/>
    </xf>
    <xf numFmtId="0" fontId="20" fillId="2" borderId="4" xfId="0" applyFont="1" applyFill="1" applyBorder="1" applyAlignment="1">
      <alignment horizontal="center"/>
    </xf>
    <xf numFmtId="0" fontId="21" fillId="3" borderId="4" xfId="0" applyFont="1" applyFill="1" applyBorder="1" applyAlignment="1">
      <alignment horizontal="center" vertical="center" wrapText="1"/>
    </xf>
    <xf numFmtId="0" fontId="25" fillId="3" borderId="4" xfId="0" applyFont="1" applyFill="1" applyBorder="1" applyAlignment="1">
      <alignment horizontal="center" vertical="center" wrapText="1"/>
    </xf>
    <xf numFmtId="167" fontId="21" fillId="0" borderId="4" xfId="27" applyNumberFormat="1" applyFont="1" applyFill="1" applyBorder="1" applyAlignment="1">
      <alignment horizontal="center" vertical="center" wrapText="1"/>
    </xf>
    <xf numFmtId="1" fontId="21" fillId="0" borderId="4" xfId="18" applyNumberFormat="1" applyFont="1" applyFill="1" applyBorder="1" applyAlignment="1">
      <alignment horizontal="center" vertical="center" wrapText="1"/>
    </xf>
    <xf numFmtId="0" fontId="21" fillId="3" borderId="11" xfId="0" applyFont="1" applyFill="1" applyBorder="1" applyAlignment="1">
      <alignment horizontal="left" vertical="center" wrapText="1"/>
    </xf>
    <xf numFmtId="0" fontId="21" fillId="3" borderId="12" xfId="0" applyFont="1" applyFill="1" applyBorder="1" applyAlignment="1">
      <alignment horizontal="left" vertical="center" wrapText="1"/>
    </xf>
    <xf numFmtId="0" fontId="21" fillId="3" borderId="5" xfId="0" applyFont="1" applyFill="1" applyBorder="1" applyAlignment="1">
      <alignment horizontal="left" vertical="center" wrapText="1"/>
    </xf>
    <xf numFmtId="0" fontId="17" fillId="0" borderId="11"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5" xfId="0" applyFont="1" applyBorder="1" applyAlignment="1">
      <alignment horizontal="center" vertical="center" wrapText="1"/>
    </xf>
    <xf numFmtId="167" fontId="21" fillId="0" borderId="11" xfId="27" applyNumberFormat="1" applyFont="1" applyFill="1" applyBorder="1" applyAlignment="1">
      <alignment horizontal="center" vertical="center" wrapText="1"/>
    </xf>
    <xf numFmtId="167" fontId="21" fillId="0" borderId="12" xfId="27" applyNumberFormat="1" applyFont="1" applyFill="1" applyBorder="1" applyAlignment="1">
      <alignment horizontal="center" vertical="center" wrapText="1"/>
    </xf>
    <xf numFmtId="167" fontId="21" fillId="0" borderId="5" xfId="27" applyNumberFormat="1" applyFont="1" applyFill="1" applyBorder="1" applyAlignment="1">
      <alignment horizontal="center" vertical="center" wrapText="1"/>
    </xf>
    <xf numFmtId="1" fontId="21" fillId="0" borderId="11" xfId="18" applyNumberFormat="1" applyFont="1" applyFill="1" applyBorder="1" applyAlignment="1">
      <alignment horizontal="center" vertical="center" wrapText="1"/>
    </xf>
    <xf numFmtId="1" fontId="21" fillId="0" borderId="12" xfId="18" applyNumberFormat="1" applyFont="1" applyFill="1" applyBorder="1" applyAlignment="1">
      <alignment horizontal="center" vertical="center" wrapText="1"/>
    </xf>
    <xf numFmtId="1" fontId="21" fillId="0" borderId="5" xfId="18" applyNumberFormat="1" applyFont="1" applyFill="1" applyBorder="1" applyAlignment="1">
      <alignment horizontal="center" vertical="center" wrapText="1"/>
    </xf>
    <xf numFmtId="0" fontId="24" fillId="0" borderId="4" xfId="0" applyFont="1" applyBorder="1" applyAlignment="1">
      <alignment horizontal="right"/>
    </xf>
    <xf numFmtId="0" fontId="24" fillId="0" borderId="4" xfId="0" applyFont="1" applyBorder="1" applyAlignment="1">
      <alignment horizontal="center"/>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21" fillId="0" borderId="5" xfId="0" applyFont="1" applyBorder="1" applyAlignment="1">
      <alignment horizontal="center" vertical="center" wrapText="1"/>
    </xf>
    <xf numFmtId="0" fontId="21" fillId="3" borderId="9" xfId="0" applyFont="1" applyFill="1" applyBorder="1" applyAlignment="1">
      <alignment horizontal="center" vertical="center" wrapText="1"/>
    </xf>
    <xf numFmtId="0" fontId="21" fillId="3" borderId="10" xfId="0" applyFont="1" applyFill="1" applyBorder="1" applyAlignment="1">
      <alignment horizontal="center" vertical="center" wrapText="1"/>
    </xf>
    <xf numFmtId="0" fontId="21" fillId="3" borderId="14" xfId="0" applyFont="1" applyFill="1" applyBorder="1" applyAlignment="1">
      <alignment horizontal="center" vertical="center" wrapText="1"/>
    </xf>
    <xf numFmtId="0" fontId="17" fillId="0" borderId="4" xfId="0" applyFont="1" applyBorder="1" applyAlignment="1">
      <alignment horizontal="center" vertical="center" wrapText="1"/>
    </xf>
    <xf numFmtId="0" fontId="21" fillId="3" borderId="11" xfId="0" applyFont="1" applyFill="1" applyBorder="1" applyAlignment="1">
      <alignment horizontal="center" vertical="center" wrapText="1"/>
    </xf>
    <xf numFmtId="0" fontId="21" fillId="3" borderId="12" xfId="0" applyFont="1" applyFill="1" applyBorder="1" applyAlignment="1">
      <alignment horizontal="center" vertical="center" wrapText="1"/>
    </xf>
    <xf numFmtId="0" fontId="21" fillId="3" borderId="5" xfId="0" applyFont="1" applyFill="1" applyBorder="1" applyAlignment="1">
      <alignment horizontal="center" vertical="center" wrapText="1"/>
    </xf>
    <xf numFmtId="0" fontId="26" fillId="0" borderId="2" xfId="0" applyFont="1" applyBorder="1" applyAlignment="1">
      <alignment horizontal="left" vertical="top" wrapText="1"/>
    </xf>
    <xf numFmtId="0" fontId="26" fillId="0" borderId="3" xfId="0" applyFont="1" applyBorder="1" applyAlignment="1">
      <alignment horizontal="left" vertical="top" wrapText="1"/>
    </xf>
    <xf numFmtId="0" fontId="26" fillId="0" borderId="13" xfId="0" applyFont="1" applyBorder="1" applyAlignment="1">
      <alignment horizontal="left" vertical="top" wrapText="1"/>
    </xf>
    <xf numFmtId="0" fontId="26" fillId="0" borderId="9" xfId="0" applyFont="1" applyBorder="1" applyAlignment="1">
      <alignment horizontal="left" vertical="top" wrapText="1"/>
    </xf>
    <xf numFmtId="0" fontId="26" fillId="0" borderId="10" xfId="0" applyFont="1" applyBorder="1" applyAlignment="1">
      <alignment horizontal="left" vertical="top" wrapText="1"/>
    </xf>
    <xf numFmtId="0" fontId="26" fillId="0" borderId="14" xfId="0" applyFont="1" applyBorder="1" applyAlignment="1">
      <alignment horizontal="left" vertical="top" wrapText="1"/>
    </xf>
    <xf numFmtId="0" fontId="21" fillId="3" borderId="11" xfId="0" applyFont="1" applyFill="1" applyBorder="1" applyAlignment="1">
      <alignment horizontal="center"/>
    </xf>
    <xf numFmtId="0" fontId="21" fillId="3" borderId="12" xfId="0" applyFont="1" applyFill="1" applyBorder="1" applyAlignment="1">
      <alignment horizontal="center"/>
    </xf>
    <xf numFmtId="0" fontId="21" fillId="3" borderId="5" xfId="0" applyFont="1" applyFill="1" applyBorder="1" applyAlignment="1">
      <alignment horizontal="center"/>
    </xf>
    <xf numFmtId="0" fontId="21" fillId="3" borderId="9" xfId="0" applyFont="1" applyFill="1" applyBorder="1" applyAlignment="1">
      <alignment horizontal="left" vertical="center" wrapText="1"/>
    </xf>
    <xf numFmtId="0" fontId="21" fillId="3" borderId="14" xfId="0" applyFont="1" applyFill="1" applyBorder="1" applyAlignment="1">
      <alignment horizontal="left" vertical="center" wrapText="1"/>
    </xf>
    <xf numFmtId="0" fontId="21" fillId="0" borderId="4" xfId="0" applyFont="1" applyBorder="1" applyAlignment="1">
      <alignment horizontal="center" vertical="center" wrapText="1"/>
    </xf>
    <xf numFmtId="0" fontId="31" fillId="3" borderId="2" xfId="8" applyFont="1" applyFill="1" applyBorder="1" applyAlignment="1">
      <alignment horizontal="left" vertical="center" wrapText="1"/>
    </xf>
    <xf numFmtId="0" fontId="31" fillId="3" borderId="13" xfId="8" applyFont="1" applyFill="1" applyBorder="1" applyAlignment="1">
      <alignment horizontal="left" vertical="center" wrapText="1"/>
    </xf>
    <xf numFmtId="0" fontId="31" fillId="3" borderId="9" xfId="8" applyFont="1" applyFill="1" applyBorder="1" applyAlignment="1">
      <alignment horizontal="left" vertical="center" wrapText="1"/>
    </xf>
    <xf numFmtId="0" fontId="31" fillId="3" borderId="14" xfId="8" applyFont="1" applyFill="1" applyBorder="1" applyAlignment="1">
      <alignment horizontal="left" vertical="center" wrapText="1"/>
    </xf>
    <xf numFmtId="0" fontId="31" fillId="0" borderId="11" xfId="8" applyFont="1" applyBorder="1" applyAlignment="1">
      <alignment horizontal="center" vertical="center" wrapText="1"/>
    </xf>
    <xf numFmtId="0" fontId="31" fillId="0" borderId="12" xfId="8" applyFont="1" applyBorder="1" applyAlignment="1">
      <alignment horizontal="center" vertical="center" wrapText="1"/>
    </xf>
    <xf numFmtId="0" fontId="31" fillId="0" borderId="5" xfId="8" applyFont="1" applyBorder="1" applyAlignment="1">
      <alignment horizontal="center" vertical="center" wrapText="1"/>
    </xf>
    <xf numFmtId="0" fontId="31" fillId="0" borderId="11" xfId="8" applyFont="1" applyBorder="1" applyAlignment="1" applyProtection="1">
      <alignment horizontal="center" vertical="center" wrapText="1"/>
      <protection locked="0"/>
    </xf>
    <xf numFmtId="0" fontId="31" fillId="0" borderId="12" xfId="8" applyFont="1" applyBorder="1" applyAlignment="1" applyProtection="1">
      <alignment horizontal="center" vertical="center" wrapText="1"/>
      <protection locked="0"/>
    </xf>
    <xf numFmtId="0" fontId="31" fillId="0" borderId="5" xfId="8" applyFont="1" applyBorder="1" applyAlignment="1" applyProtection="1">
      <alignment horizontal="center" vertical="center" wrapText="1"/>
      <protection locked="0"/>
    </xf>
    <xf numFmtId="0" fontId="31" fillId="3" borderId="11" xfId="8" applyFont="1" applyFill="1" applyBorder="1" applyAlignment="1">
      <alignment horizontal="center"/>
    </xf>
    <xf numFmtId="0" fontId="31" fillId="3" borderId="12" xfId="8" applyFont="1" applyFill="1" applyBorder="1" applyAlignment="1">
      <alignment horizontal="center"/>
    </xf>
    <xf numFmtId="0" fontId="31" fillId="3" borderId="5" xfId="8" applyFont="1" applyFill="1" applyBorder="1" applyAlignment="1">
      <alignment horizontal="center"/>
    </xf>
    <xf numFmtId="0" fontId="31" fillId="3" borderId="4" xfId="8" applyFont="1" applyFill="1" applyBorder="1" applyAlignment="1">
      <alignment horizontal="center" vertical="center" wrapText="1"/>
    </xf>
    <xf numFmtId="10" fontId="31" fillId="0" borderId="11" xfId="8" applyNumberFormat="1" applyFont="1" applyBorder="1" applyAlignment="1" applyProtection="1">
      <alignment horizontal="center" vertical="center" wrapText="1"/>
      <protection locked="0"/>
    </xf>
    <xf numFmtId="10" fontId="31" fillId="0" borderId="12" xfId="8" applyNumberFormat="1" applyFont="1" applyBorder="1" applyAlignment="1" applyProtection="1">
      <alignment horizontal="center" vertical="center" wrapText="1"/>
      <protection locked="0"/>
    </xf>
    <xf numFmtId="10" fontId="31" fillId="0" borderId="5" xfId="8" applyNumberFormat="1" applyFont="1" applyBorder="1" applyAlignment="1" applyProtection="1">
      <alignment horizontal="center" vertical="center" wrapText="1"/>
      <protection locked="0"/>
    </xf>
    <xf numFmtId="0" fontId="31" fillId="6" borderId="4" xfId="8" applyFont="1" applyFill="1" applyBorder="1" applyAlignment="1">
      <alignment horizontal="center" vertical="center" wrapText="1"/>
    </xf>
    <xf numFmtId="0" fontId="31" fillId="5" borderId="11" xfId="8" applyFont="1" applyFill="1" applyBorder="1" applyAlignment="1">
      <alignment horizontal="center" vertical="center" wrapText="1"/>
    </xf>
    <xf numFmtId="0" fontId="31" fillId="5" borderId="5" xfId="8" applyFont="1" applyFill="1" applyBorder="1" applyAlignment="1">
      <alignment horizontal="center" vertical="center" wrapText="1"/>
    </xf>
    <xf numFmtId="0" fontId="31" fillId="6" borderId="11" xfId="8" applyFont="1" applyFill="1" applyBorder="1" applyAlignment="1">
      <alignment horizontal="center" vertical="center" wrapText="1"/>
    </xf>
    <xf numFmtId="0" fontId="31" fillId="6" borderId="5" xfId="8" applyFont="1" applyFill="1" applyBorder="1" applyAlignment="1">
      <alignment horizontal="center" vertical="center" wrapText="1"/>
    </xf>
    <xf numFmtId="0" fontId="31" fillId="5" borderId="4" xfId="8" applyFont="1" applyFill="1" applyBorder="1" applyAlignment="1">
      <alignment horizontal="center" vertical="center" wrapText="1"/>
    </xf>
    <xf numFmtId="0" fontId="31" fillId="0" borderId="4" xfId="8" applyFont="1" applyBorder="1" applyAlignment="1">
      <alignment horizontal="center" vertical="center" wrapText="1"/>
    </xf>
    <xf numFmtId="0" fontId="31" fillId="3" borderId="11" xfId="8" applyFont="1" applyFill="1" applyBorder="1" applyAlignment="1">
      <alignment horizontal="left" vertical="center" wrapText="1"/>
    </xf>
    <xf numFmtId="0" fontId="31" fillId="3" borderId="12" xfId="8" applyFont="1" applyFill="1" applyBorder="1" applyAlignment="1">
      <alignment horizontal="left" vertical="center" wrapText="1"/>
    </xf>
    <xf numFmtId="0" fontId="31" fillId="3" borderId="5" xfId="8" applyFont="1" applyFill="1" applyBorder="1" applyAlignment="1">
      <alignment horizontal="left" vertical="center" wrapText="1"/>
    </xf>
    <xf numFmtId="0" fontId="31" fillId="0" borderId="11" xfId="8" applyFont="1" applyBorder="1" applyAlignment="1" applyProtection="1">
      <alignment horizontal="left" vertical="top" wrapText="1"/>
      <protection locked="0"/>
    </xf>
    <xf numFmtId="0" fontId="31" fillId="0" borderId="12" xfId="8" applyFont="1" applyBorder="1" applyAlignment="1" applyProtection="1">
      <alignment horizontal="left" vertical="top" wrapText="1"/>
      <protection locked="0"/>
    </xf>
    <xf numFmtId="0" fontId="31" fillId="0" borderId="5" xfId="8" applyFont="1" applyBorder="1" applyAlignment="1" applyProtection="1">
      <alignment horizontal="left" vertical="top" wrapText="1"/>
      <protection locked="0"/>
    </xf>
    <xf numFmtId="0" fontId="30" fillId="2" borderId="11" xfId="8" applyFont="1" applyFill="1" applyBorder="1" applyAlignment="1">
      <alignment horizontal="center"/>
    </xf>
    <xf numFmtId="0" fontId="30" fillId="2" borderId="12" xfId="8" applyFont="1" applyFill="1" applyBorder="1" applyAlignment="1">
      <alignment horizontal="center"/>
    </xf>
    <xf numFmtId="0" fontId="30" fillId="2" borderId="5" xfId="8" applyFont="1" applyFill="1" applyBorder="1" applyAlignment="1">
      <alignment horizontal="center"/>
    </xf>
    <xf numFmtId="0" fontId="31" fillId="3" borderId="11" xfId="8" applyFont="1" applyFill="1" applyBorder="1" applyAlignment="1">
      <alignment horizontal="center" vertical="center" wrapText="1"/>
    </xf>
    <xf numFmtId="0" fontId="31" fillId="3" borderId="12" xfId="8" applyFont="1" applyFill="1" applyBorder="1" applyAlignment="1">
      <alignment horizontal="center" vertical="center" wrapText="1"/>
    </xf>
    <xf numFmtId="0" fontId="31" fillId="3" borderId="5" xfId="8" applyFont="1" applyFill="1" applyBorder="1" applyAlignment="1">
      <alignment horizontal="center" vertical="center" wrapText="1"/>
    </xf>
    <xf numFmtId="0" fontId="31" fillId="0" borderId="11" xfId="8" applyFont="1" applyBorder="1" applyAlignment="1" applyProtection="1">
      <alignment horizontal="center" vertical="top" wrapText="1"/>
      <protection locked="0"/>
    </xf>
    <xf numFmtId="0" fontId="31" fillId="0" borderId="12" xfId="8" applyFont="1" applyBorder="1" applyAlignment="1" applyProtection="1">
      <alignment horizontal="center" vertical="top" wrapText="1"/>
      <protection locked="0"/>
    </xf>
    <xf numFmtId="0" fontId="31" fillId="0" borderId="5" xfId="8" applyFont="1" applyBorder="1" applyAlignment="1" applyProtection="1">
      <alignment horizontal="center" vertical="top" wrapText="1"/>
      <protection locked="0"/>
    </xf>
    <xf numFmtId="0" fontId="29" fillId="0" borderId="2" xfId="8" applyFont="1" applyBorder="1" applyAlignment="1" applyProtection="1">
      <alignment horizontal="left" vertical="top" wrapText="1"/>
      <protection locked="0"/>
    </xf>
    <xf numFmtId="0" fontId="29" fillId="0" borderId="3" xfId="8" applyFont="1" applyBorder="1" applyAlignment="1" applyProtection="1">
      <alignment horizontal="left" vertical="top" wrapText="1"/>
      <protection locked="0"/>
    </xf>
    <xf numFmtId="0" fontId="29" fillId="0" borderId="13" xfId="8" applyFont="1" applyBorder="1" applyAlignment="1" applyProtection="1">
      <alignment horizontal="left" vertical="top" wrapText="1"/>
      <protection locked="0"/>
    </xf>
    <xf numFmtId="0" fontId="29" fillId="0" borderId="9" xfId="8" applyFont="1" applyBorder="1" applyAlignment="1" applyProtection="1">
      <alignment horizontal="left" vertical="top" wrapText="1"/>
      <protection locked="0"/>
    </xf>
    <xf numFmtId="0" fontId="29" fillId="0" borderId="10" xfId="8" applyFont="1" applyBorder="1" applyAlignment="1" applyProtection="1">
      <alignment horizontal="left" vertical="top" wrapText="1"/>
      <protection locked="0"/>
    </xf>
    <xf numFmtId="0" fontId="29" fillId="0" borderId="14" xfId="8" applyFont="1" applyBorder="1" applyAlignment="1" applyProtection="1">
      <alignment horizontal="left" vertical="top" wrapText="1"/>
      <protection locked="0"/>
    </xf>
    <xf numFmtId="0" fontId="34" fillId="3" borderId="11" xfId="9" applyFont="1" applyFill="1" applyBorder="1" applyAlignment="1">
      <alignment horizontal="center" vertical="center" wrapText="1"/>
    </xf>
    <xf numFmtId="0" fontId="34" fillId="3" borderId="12" xfId="9" applyFont="1" applyFill="1" applyBorder="1" applyAlignment="1">
      <alignment horizontal="center" vertical="center" wrapText="1"/>
    </xf>
    <xf numFmtId="0" fontId="34" fillId="3" borderId="5" xfId="9" applyFont="1" applyFill="1" applyBorder="1" applyAlignment="1">
      <alignment horizontal="center" vertical="center" wrapText="1"/>
    </xf>
    <xf numFmtId="10" fontId="31" fillId="0" borderId="11" xfId="21" applyNumberFormat="1" applyFont="1" applyFill="1" applyBorder="1" applyAlignment="1">
      <alignment horizontal="center" vertical="center" wrapText="1"/>
    </xf>
    <xf numFmtId="10" fontId="31" fillId="0" borderId="5" xfId="21" applyNumberFormat="1" applyFont="1" applyFill="1" applyBorder="1" applyAlignment="1">
      <alignment horizontal="center" vertical="center" wrapText="1"/>
    </xf>
    <xf numFmtId="0" fontId="31" fillId="0" borderId="1" xfId="8" applyFont="1" applyBorder="1" applyAlignment="1">
      <alignment horizontal="center" vertical="center" wrapText="1"/>
    </xf>
    <xf numFmtId="0" fontId="31" fillId="0" borderId="6" xfId="8" applyFont="1" applyBorder="1" applyAlignment="1">
      <alignment horizontal="center" vertical="center" wrapText="1"/>
    </xf>
    <xf numFmtId="0" fontId="31" fillId="0" borderId="8" xfId="8" applyFont="1" applyBorder="1" applyAlignment="1">
      <alignment horizontal="center" vertical="center" wrapText="1"/>
    </xf>
    <xf numFmtId="1" fontId="31" fillId="0" borderId="0" xfId="20" applyNumberFormat="1" applyFont="1" applyFill="1" applyBorder="1" applyAlignment="1">
      <alignment horizontal="center" vertical="center" wrapText="1"/>
    </xf>
    <xf numFmtId="10" fontId="31" fillId="0" borderId="0" xfId="21" applyNumberFormat="1" applyFont="1" applyFill="1" applyBorder="1" applyAlignment="1">
      <alignment horizontal="center" vertical="center" wrapText="1"/>
    </xf>
    <xf numFmtId="0" fontId="34" fillId="0" borderId="11" xfId="9" applyFont="1" applyBorder="1" applyAlignment="1">
      <alignment horizontal="center" vertical="center" wrapText="1"/>
    </xf>
    <xf numFmtId="0" fontId="34" fillId="0" borderId="12" xfId="9" applyFont="1" applyBorder="1" applyAlignment="1">
      <alignment horizontal="center" vertical="center" wrapText="1"/>
    </xf>
    <xf numFmtId="0" fontId="34" fillId="0" borderId="5" xfId="9" applyFont="1" applyBorder="1" applyAlignment="1">
      <alignment horizontal="center" vertical="center" wrapText="1"/>
    </xf>
    <xf numFmtId="1" fontId="31" fillId="0" borderId="0" xfId="21" applyNumberFormat="1" applyFont="1" applyFill="1" applyBorder="1" applyAlignment="1">
      <alignment horizontal="center" vertical="center" wrapText="1"/>
    </xf>
    <xf numFmtId="1" fontId="31" fillId="3" borderId="11" xfId="20" applyNumberFormat="1" applyFont="1" applyFill="1" applyBorder="1" applyAlignment="1">
      <alignment horizontal="center" vertical="center" wrapText="1"/>
    </xf>
    <xf numFmtId="1" fontId="31" fillId="3" borderId="12" xfId="20" applyNumberFormat="1" applyFont="1" applyFill="1" applyBorder="1" applyAlignment="1">
      <alignment horizontal="center" vertical="center" wrapText="1"/>
    </xf>
    <xf numFmtId="1" fontId="31" fillId="0" borderId="11" xfId="20" applyNumberFormat="1" applyFont="1" applyFill="1" applyBorder="1" applyAlignment="1">
      <alignment horizontal="center" vertical="center" wrapText="1"/>
    </xf>
    <xf numFmtId="1" fontId="31" fillId="0" borderId="12" xfId="20" applyNumberFormat="1" applyFont="1" applyFill="1" applyBorder="1" applyAlignment="1">
      <alignment horizontal="center" vertical="center" wrapText="1"/>
    </xf>
    <xf numFmtId="0" fontId="31" fillId="0" borderId="1" xfId="8" applyFont="1" applyBorder="1" applyAlignment="1">
      <alignment horizontal="center" vertical="center"/>
    </xf>
    <xf numFmtId="0" fontId="31" fillId="0" borderId="6" xfId="8" applyFont="1" applyBorder="1" applyAlignment="1">
      <alignment horizontal="center" vertical="center"/>
    </xf>
    <xf numFmtId="0" fontId="31" fillId="0" borderId="8" xfId="8" applyFont="1" applyBorder="1" applyAlignment="1">
      <alignment horizontal="center" vertical="center"/>
    </xf>
    <xf numFmtId="0" fontId="31" fillId="3" borderId="2" xfId="8" applyFont="1" applyFill="1" applyBorder="1" applyAlignment="1">
      <alignment horizontal="center" vertical="center" wrapText="1"/>
    </xf>
    <xf numFmtId="0" fontId="31" fillId="3" borderId="3" xfId="8" applyFont="1" applyFill="1" applyBorder="1" applyAlignment="1">
      <alignment horizontal="center" vertical="center" wrapText="1"/>
    </xf>
    <xf numFmtId="0" fontId="31" fillId="3" borderId="13" xfId="8" applyFont="1" applyFill="1" applyBorder="1" applyAlignment="1">
      <alignment horizontal="center" vertical="center" wrapText="1"/>
    </xf>
    <xf numFmtId="0" fontId="33" fillId="0" borderId="11" xfId="8" applyFont="1" applyBorder="1" applyAlignment="1" applyProtection="1">
      <alignment horizontal="center" vertical="center" wrapText="1"/>
      <protection locked="0"/>
    </xf>
    <xf numFmtId="0" fontId="33" fillId="0" borderId="12" xfId="8" applyFont="1" applyBorder="1" applyAlignment="1" applyProtection="1">
      <alignment horizontal="center" vertical="center" wrapText="1"/>
      <protection locked="0"/>
    </xf>
    <xf numFmtId="0" fontId="33" fillId="0" borderId="5" xfId="8" applyFont="1" applyBorder="1" applyAlignment="1" applyProtection="1">
      <alignment horizontal="center" vertical="center" wrapText="1"/>
      <protection locked="0"/>
    </xf>
    <xf numFmtId="0" fontId="31" fillId="3" borderId="1" xfId="8" applyFont="1" applyFill="1" applyBorder="1" applyAlignment="1">
      <alignment horizontal="center" vertical="center"/>
    </xf>
    <xf numFmtId="0" fontId="31" fillId="3" borderId="8" xfId="8" applyFont="1" applyFill="1" applyBorder="1" applyAlignment="1">
      <alignment horizontal="center" vertical="center"/>
    </xf>
    <xf numFmtId="0" fontId="34" fillId="3" borderId="1" xfId="8" applyFont="1" applyFill="1" applyBorder="1" applyAlignment="1">
      <alignment horizontal="center" vertical="center" wrapText="1"/>
    </xf>
    <xf numFmtId="0" fontId="34" fillId="3" borderId="8" xfId="8" applyFont="1" applyFill="1" applyBorder="1" applyAlignment="1">
      <alignment horizontal="center" vertical="center" wrapText="1"/>
    </xf>
    <xf numFmtId="0" fontId="34" fillId="3" borderId="2" xfId="9" applyFont="1" applyFill="1" applyBorder="1" applyAlignment="1">
      <alignment horizontal="center" vertical="center" wrapText="1"/>
    </xf>
    <xf numFmtId="0" fontId="34" fillId="3" borderId="3" xfId="9" applyFont="1" applyFill="1" applyBorder="1" applyAlignment="1">
      <alignment horizontal="center" vertical="center" wrapText="1"/>
    </xf>
    <xf numFmtId="0" fontId="34" fillId="3" borderId="13" xfId="9" applyFont="1" applyFill="1" applyBorder="1" applyAlignment="1">
      <alignment horizontal="center" vertical="center" wrapText="1"/>
    </xf>
    <xf numFmtId="0" fontId="34" fillId="3" borderId="9" xfId="9" applyFont="1" applyFill="1" applyBorder="1" applyAlignment="1">
      <alignment horizontal="center" vertical="center" wrapText="1"/>
    </xf>
    <xf numFmtId="0" fontId="34" fillId="3" borderId="10" xfId="9" applyFont="1" applyFill="1" applyBorder="1" applyAlignment="1">
      <alignment horizontal="center" vertical="center" wrapText="1"/>
    </xf>
    <xf numFmtId="0" fontId="34" fillId="3" borderId="14" xfId="9" applyFont="1" applyFill="1" applyBorder="1" applyAlignment="1">
      <alignment horizontal="center" vertical="center" wrapText="1"/>
    </xf>
    <xf numFmtId="0" fontId="34" fillId="3" borderId="4" xfId="9" applyFont="1" applyFill="1" applyBorder="1" applyAlignment="1">
      <alignment horizontal="center" vertical="center" wrapText="1"/>
    </xf>
    <xf numFmtId="0" fontId="31" fillId="3" borderId="2" xfId="9" applyFont="1" applyFill="1" applyBorder="1" applyAlignment="1">
      <alignment horizontal="center" vertical="center" wrapText="1"/>
    </xf>
    <xf numFmtId="0" fontId="31" fillId="3" borderId="9" xfId="9" applyFont="1" applyFill="1" applyBorder="1" applyAlignment="1">
      <alignment horizontal="center" vertical="center" wrapText="1"/>
    </xf>
    <xf numFmtId="0" fontId="31" fillId="3" borderId="9" xfId="8" applyFont="1" applyFill="1" applyBorder="1" applyAlignment="1">
      <alignment horizontal="center" vertical="center" wrapText="1"/>
    </xf>
    <xf numFmtId="0" fontId="31" fillId="3" borderId="14" xfId="8" applyFont="1" applyFill="1" applyBorder="1" applyAlignment="1">
      <alignment horizontal="center" vertical="center" wrapText="1"/>
    </xf>
    <xf numFmtId="0" fontId="28" fillId="0" borderId="1" xfId="8" applyFont="1" applyBorder="1" applyAlignment="1">
      <alignment horizontal="center"/>
    </xf>
    <xf numFmtId="0" fontId="28" fillId="0" borderId="6" xfId="8" applyFont="1" applyBorder="1" applyAlignment="1">
      <alignment horizontal="center"/>
    </xf>
    <xf numFmtId="0" fontId="28" fillId="0" borderId="8" xfId="8" applyFont="1" applyBorder="1" applyAlignment="1">
      <alignment horizontal="center"/>
    </xf>
    <xf numFmtId="0" fontId="29" fillId="0" borderId="2" xfId="8" applyFont="1" applyBorder="1" applyAlignment="1">
      <alignment horizontal="center" vertical="center" wrapText="1"/>
    </xf>
    <xf numFmtId="0" fontId="29" fillId="0" borderId="3" xfId="8" applyFont="1" applyBorder="1" applyAlignment="1">
      <alignment horizontal="center" vertical="center"/>
    </xf>
    <xf numFmtId="0" fontId="29" fillId="0" borderId="7" xfId="8" applyFont="1" applyBorder="1" applyAlignment="1">
      <alignment horizontal="center" vertical="center"/>
    </xf>
    <xf numFmtId="0" fontId="29" fillId="0" borderId="0" xfId="8" applyFont="1" applyAlignment="1">
      <alignment horizontal="center" vertical="center"/>
    </xf>
    <xf numFmtId="0" fontId="29" fillId="0" borderId="9" xfId="8" applyFont="1" applyBorder="1" applyAlignment="1">
      <alignment horizontal="center" vertical="center"/>
    </xf>
    <xf numFmtId="0" fontId="29" fillId="0" borderId="10" xfId="8" applyFont="1" applyBorder="1" applyAlignment="1">
      <alignment horizontal="center" vertical="center"/>
    </xf>
    <xf numFmtId="0" fontId="31" fillId="0" borderId="11" xfId="8" applyFont="1" applyBorder="1" applyAlignment="1" applyProtection="1">
      <alignment vertical="center" wrapText="1"/>
      <protection locked="0"/>
    </xf>
    <xf numFmtId="0" fontId="31" fillId="0" borderId="12" xfId="8" applyFont="1" applyBorder="1" applyAlignment="1" applyProtection="1">
      <alignment vertical="center" wrapText="1"/>
      <protection locked="0"/>
    </xf>
    <xf numFmtId="0" fontId="31" fillId="0" borderId="5" xfId="8" applyFont="1" applyBorder="1" applyAlignment="1" applyProtection="1">
      <alignment vertical="center" wrapText="1"/>
      <protection locked="0"/>
    </xf>
    <xf numFmtId="0" fontId="31" fillId="0" borderId="0" xfId="8" applyFont="1" applyAlignment="1" applyProtection="1">
      <alignment vertical="center" wrapText="1"/>
      <protection locked="0"/>
    </xf>
    <xf numFmtId="0" fontId="31" fillId="0" borderId="11" xfId="8" applyFont="1" applyBorder="1" applyAlignment="1">
      <alignment vertical="center" wrapText="1"/>
    </xf>
    <xf numFmtId="0" fontId="31" fillId="0" borderId="5" xfId="8" applyFont="1" applyBorder="1" applyAlignment="1">
      <alignment vertical="center" wrapText="1"/>
    </xf>
    <xf numFmtId="0" fontId="31" fillId="0" borderId="4" xfId="8" applyFont="1" applyBorder="1" applyAlignment="1" applyProtection="1">
      <alignment horizontal="center" vertical="center" wrapText="1"/>
      <protection locked="0"/>
    </xf>
    <xf numFmtId="0" fontId="31" fillId="0" borderId="0" xfId="8" applyFont="1" applyAlignment="1">
      <alignment vertical="center" wrapText="1"/>
    </xf>
    <xf numFmtId="0" fontId="31" fillId="5" borderId="11" xfId="8" applyFont="1" applyFill="1" applyBorder="1" applyAlignment="1" applyProtection="1">
      <alignment horizontal="left" vertical="center" wrapText="1"/>
      <protection locked="0"/>
    </xf>
    <xf numFmtId="0" fontId="31" fillId="5" borderId="12" xfId="8" applyFont="1" applyFill="1" applyBorder="1" applyAlignment="1" applyProtection="1">
      <alignment horizontal="left" vertical="center" wrapText="1"/>
      <protection locked="0"/>
    </xf>
    <xf numFmtId="0" fontId="31" fillId="5" borderId="5" xfId="8" applyFont="1" applyFill="1" applyBorder="1" applyAlignment="1" applyProtection="1">
      <alignment horizontal="left" vertical="center" wrapText="1"/>
      <protection locked="0"/>
    </xf>
    <xf numFmtId="0" fontId="31" fillId="0" borderId="0" xfId="8" applyFont="1" applyAlignment="1" applyProtection="1">
      <alignment horizontal="center" vertical="center" wrapText="1"/>
      <protection locked="0"/>
    </xf>
    <xf numFmtId="0" fontId="5" fillId="0" borderId="2" xfId="0" applyFont="1" applyBorder="1" applyAlignment="1">
      <alignment horizontal="center" vertical="center" wrapText="1"/>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7" fillId="5" borderId="2" xfId="0" applyFont="1" applyFill="1" applyBorder="1" applyAlignment="1" applyProtection="1">
      <alignment horizontal="center" vertical="center" wrapText="1"/>
      <protection locked="0"/>
    </xf>
    <xf numFmtId="0" fontId="7" fillId="5" borderId="13" xfId="0" applyFont="1" applyFill="1" applyBorder="1" applyAlignment="1" applyProtection="1">
      <alignment horizontal="center" vertical="center" wrapText="1"/>
      <protection locked="0"/>
    </xf>
    <xf numFmtId="0" fontId="7" fillId="5" borderId="9" xfId="0" applyFont="1" applyFill="1" applyBorder="1" applyAlignment="1" applyProtection="1">
      <alignment horizontal="center" vertical="center" wrapText="1"/>
      <protection locked="0"/>
    </xf>
    <xf numFmtId="0" fontId="7" fillId="5" borderId="14" xfId="0" applyFont="1" applyFill="1" applyBorder="1" applyAlignment="1" applyProtection="1">
      <alignment horizontal="center" vertical="center" wrapText="1"/>
      <protection locked="0"/>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4" xfId="0" applyFont="1" applyFill="1" applyBorder="1" applyAlignment="1" applyProtection="1">
      <alignment horizontal="center" vertical="center" wrapText="1"/>
      <protection locked="0"/>
    </xf>
    <xf numFmtId="167" fontId="7" fillId="0" borderId="4" xfId="20" applyNumberFormat="1" applyFont="1" applyFill="1" applyBorder="1" applyAlignment="1" applyProtection="1">
      <alignment horizontal="center" vertical="center" wrapText="1"/>
      <protection locked="0"/>
    </xf>
    <xf numFmtId="169" fontId="7" fillId="0" borderId="11" xfId="18" applyNumberFormat="1" applyFont="1" applyFill="1" applyBorder="1" applyAlignment="1" applyProtection="1">
      <alignment horizontal="center" vertical="center" wrapText="1"/>
      <protection locked="0"/>
    </xf>
    <xf numFmtId="169" fontId="7" fillId="0" borderId="12" xfId="18" applyNumberFormat="1" applyFont="1" applyFill="1" applyBorder="1" applyAlignment="1" applyProtection="1">
      <alignment horizontal="center" vertical="center" wrapText="1"/>
      <protection locked="0"/>
    </xf>
    <xf numFmtId="169" fontId="7" fillId="0" borderId="5" xfId="18" applyNumberFormat="1" applyFont="1" applyFill="1" applyBorder="1" applyAlignment="1" applyProtection="1">
      <alignment horizontal="center" vertical="center" wrapText="1"/>
      <protection locked="0"/>
    </xf>
    <xf numFmtId="167" fontId="7" fillId="0" borderId="11" xfId="20" applyNumberFormat="1" applyFont="1" applyFill="1" applyBorder="1" applyAlignment="1" applyProtection="1">
      <alignment horizontal="center" vertical="center" wrapText="1"/>
      <protection locked="0"/>
    </xf>
    <xf numFmtId="167" fontId="7" fillId="0" borderId="12" xfId="20" applyNumberFormat="1" applyFont="1" applyFill="1" applyBorder="1" applyAlignment="1" applyProtection="1">
      <alignment horizontal="center" vertical="center" wrapText="1"/>
      <protection locked="0"/>
    </xf>
    <xf numFmtId="167" fontId="7" fillId="0" borderId="5" xfId="20" applyNumberFormat="1" applyFont="1" applyFill="1" applyBorder="1" applyAlignment="1" applyProtection="1">
      <alignment horizontal="center" vertical="center" wrapText="1"/>
      <protection locked="0"/>
    </xf>
    <xf numFmtId="170" fontId="7" fillId="0" borderId="11" xfId="20" applyNumberFormat="1" applyFont="1" applyFill="1" applyBorder="1" applyAlignment="1" applyProtection="1">
      <alignment horizontal="center" vertical="center" wrapText="1"/>
      <protection locked="0"/>
    </xf>
    <xf numFmtId="170" fontId="7" fillId="0" borderId="12" xfId="20" applyNumberFormat="1" applyFont="1" applyFill="1" applyBorder="1" applyAlignment="1" applyProtection="1">
      <alignment horizontal="center" vertical="center" wrapText="1"/>
      <protection locked="0"/>
    </xf>
    <xf numFmtId="170" fontId="7" fillId="0" borderId="5" xfId="20" applyNumberFormat="1" applyFont="1" applyFill="1" applyBorder="1" applyAlignment="1" applyProtection="1">
      <alignment horizontal="center" vertical="center" wrapText="1"/>
      <protection locked="0"/>
    </xf>
    <xf numFmtId="170" fontId="7" fillId="5" borderId="11" xfId="20" applyNumberFormat="1" applyFont="1" applyFill="1" applyBorder="1" applyAlignment="1" applyProtection="1">
      <alignment horizontal="center" vertical="center" wrapText="1"/>
      <protection locked="0"/>
    </xf>
    <xf numFmtId="170" fontId="7" fillId="5" borderId="12" xfId="20" applyNumberFormat="1" applyFont="1" applyFill="1" applyBorder="1" applyAlignment="1" applyProtection="1">
      <alignment horizontal="center" vertical="center" wrapText="1"/>
      <protection locked="0"/>
    </xf>
    <xf numFmtId="170" fontId="7" fillId="5" borderId="5" xfId="20" applyNumberFormat="1" applyFont="1" applyFill="1" applyBorder="1" applyAlignment="1" applyProtection="1">
      <alignment horizontal="center" vertical="center" wrapText="1"/>
      <protection locked="0"/>
    </xf>
    <xf numFmtId="0" fontId="7" fillId="3" borderId="4" xfId="0" applyFont="1" applyFill="1" applyBorder="1" applyAlignment="1">
      <alignment horizontal="center" vertical="center" wrapText="1"/>
    </xf>
    <xf numFmtId="0" fontId="7" fillId="5" borderId="3" xfId="0" applyFont="1" applyFill="1" applyBorder="1" applyAlignment="1" applyProtection="1">
      <alignment horizontal="center" vertical="center" wrapText="1"/>
      <protection locked="0"/>
    </xf>
    <xf numFmtId="0" fontId="7" fillId="5" borderId="2" xfId="0" applyFont="1" applyFill="1" applyBorder="1" applyAlignment="1" applyProtection="1">
      <alignment horizontal="left" vertical="top" wrapText="1"/>
      <protection locked="0"/>
    </xf>
    <xf numFmtId="0" fontId="7" fillId="5" borderId="3" xfId="0" applyFont="1" applyFill="1" applyBorder="1" applyAlignment="1" applyProtection="1">
      <alignment horizontal="left" vertical="top" wrapText="1"/>
      <protection locked="0"/>
    </xf>
    <xf numFmtId="0" fontId="7" fillId="5" borderId="13" xfId="0" applyFont="1" applyFill="1" applyBorder="1" applyAlignment="1" applyProtection="1">
      <alignment horizontal="left" vertical="top" wrapText="1"/>
      <protection locked="0"/>
    </xf>
    <xf numFmtId="0" fontId="7" fillId="3" borderId="11" xfId="0" applyFont="1" applyFill="1" applyBorder="1" applyAlignment="1">
      <alignment horizontal="left" vertical="center"/>
    </xf>
    <xf numFmtId="0" fontId="7" fillId="3" borderId="12" xfId="0" applyFont="1" applyFill="1" applyBorder="1" applyAlignment="1">
      <alignment horizontal="left" vertical="center"/>
    </xf>
    <xf numFmtId="0" fontId="7" fillId="5" borderId="12" xfId="0" applyFont="1" applyFill="1" applyBorder="1" applyAlignment="1" applyProtection="1">
      <alignment horizontal="center" vertical="top" wrapText="1"/>
      <protection locked="0"/>
    </xf>
    <xf numFmtId="0" fontId="7" fillId="5" borderId="5" xfId="0" applyFont="1" applyFill="1" applyBorder="1" applyAlignment="1" applyProtection="1">
      <alignment horizontal="center" vertical="top" wrapText="1"/>
      <protection locked="0"/>
    </xf>
    <xf numFmtId="0" fontId="7" fillId="5" borderId="11" xfId="0" applyFont="1" applyFill="1" applyBorder="1" applyAlignment="1" applyProtection="1">
      <alignment horizontal="left" vertical="top" wrapText="1"/>
      <protection locked="0"/>
    </xf>
    <xf numFmtId="0" fontId="7" fillId="5" borderId="12" xfId="0" applyFont="1" applyFill="1" applyBorder="1" applyAlignment="1" applyProtection="1">
      <alignment horizontal="left" vertical="top" wrapText="1"/>
      <protection locked="0"/>
    </xf>
    <xf numFmtId="10" fontId="7" fillId="0" borderId="11" xfId="0" applyNumberFormat="1" applyFont="1" applyBorder="1" applyAlignment="1" applyProtection="1">
      <alignment horizontal="center" vertical="center" wrapText="1"/>
      <protection locked="0"/>
    </xf>
    <xf numFmtId="10" fontId="7" fillId="0" borderId="12" xfId="0" applyNumberFormat="1" applyFont="1" applyBorder="1" applyAlignment="1" applyProtection="1">
      <alignment horizontal="center" vertical="center" wrapText="1"/>
      <protection locked="0"/>
    </xf>
    <xf numFmtId="10" fontId="7" fillId="0" borderId="5" xfId="0" applyNumberFormat="1" applyFont="1" applyBorder="1" applyAlignment="1" applyProtection="1">
      <alignment horizontal="center" vertical="center" wrapText="1"/>
      <protection locked="0"/>
    </xf>
    <xf numFmtId="169" fontId="7" fillId="0" borderId="11" xfId="0" applyNumberFormat="1" applyFont="1" applyBorder="1" applyAlignment="1" applyProtection="1">
      <alignment horizontal="center" vertical="center" wrapText="1"/>
      <protection locked="0"/>
    </xf>
    <xf numFmtId="169" fontId="7" fillId="0" borderId="12" xfId="0" applyNumberFormat="1" applyFont="1" applyBorder="1" applyAlignment="1" applyProtection="1">
      <alignment horizontal="center" vertical="center" wrapText="1"/>
      <protection locked="0"/>
    </xf>
    <xf numFmtId="169" fontId="7" fillId="0" borderId="5" xfId="0" applyNumberFormat="1" applyFont="1" applyBorder="1" applyAlignment="1" applyProtection="1">
      <alignment horizontal="center" vertical="center" wrapText="1"/>
      <protection locked="0"/>
    </xf>
    <xf numFmtId="0" fontId="7" fillId="0" borderId="11" xfId="0" applyFont="1" applyBorder="1" applyAlignment="1" applyProtection="1">
      <alignment horizontal="center" vertical="center" wrapText="1"/>
      <protection locked="0"/>
    </xf>
    <xf numFmtId="0" fontId="7" fillId="0" borderId="12"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44" fillId="9" borderId="29" xfId="0" applyFont="1" applyFill="1" applyBorder="1" applyAlignment="1">
      <alignment vertical="center" wrapText="1"/>
    </xf>
    <xf numFmtId="0" fontId="42" fillId="0" borderId="21" xfId="0" applyFont="1" applyBorder="1" applyAlignment="1"/>
    <xf numFmtId="0" fontId="44" fillId="0" borderId="29" xfId="0" applyFont="1" applyBorder="1" applyAlignment="1">
      <alignment horizontal="left" vertical="center" wrapText="1"/>
    </xf>
    <xf numFmtId="0" fontId="42" fillId="0" borderId="30" xfId="0" applyFont="1" applyBorder="1" applyAlignment="1"/>
    <xf numFmtId="0" fontId="44" fillId="9" borderId="29" xfId="0" applyFont="1" applyFill="1" applyBorder="1" applyAlignment="1">
      <alignment horizontal="left" vertical="center" wrapText="1"/>
    </xf>
    <xf numFmtId="0" fontId="43" fillId="8" borderId="29" xfId="0" applyFont="1" applyFill="1" applyBorder="1" applyAlignment="1">
      <alignment horizontal="center"/>
    </xf>
    <xf numFmtId="0" fontId="44" fillId="10" borderId="29" xfId="0" applyFont="1" applyFill="1" applyBorder="1" applyAlignment="1">
      <alignment horizontal="left" vertical="center" wrapText="1"/>
    </xf>
    <xf numFmtId="0" fontId="41" fillId="0" borderId="16" xfId="0" applyFont="1" applyBorder="1" applyAlignment="1">
      <alignment horizontal="center"/>
    </xf>
    <xf numFmtId="0" fontId="42" fillId="0" borderId="22" xfId="0" applyFont="1" applyBorder="1" applyAlignment="1"/>
    <xf numFmtId="0" fontId="42" fillId="0" borderId="25" xfId="0" applyFont="1" applyBorder="1" applyAlignment="1"/>
    <xf numFmtId="0" fontId="4" fillId="0" borderId="17" xfId="0" applyFont="1" applyBorder="1" applyAlignment="1">
      <alignment horizontal="center" vertical="center" wrapText="1"/>
    </xf>
    <xf numFmtId="0" fontId="42" fillId="0" borderId="18" xfId="0" applyFont="1" applyBorder="1" applyAlignment="1"/>
    <xf numFmtId="0" fontId="42" fillId="0" borderId="19" xfId="0" applyFont="1" applyBorder="1" applyAlignment="1"/>
    <xf numFmtId="0" fontId="42" fillId="0" borderId="23" xfId="0" applyFont="1" applyBorder="1" applyAlignment="1"/>
    <xf numFmtId="0" fontId="0" fillId="0" borderId="0" xfId="0" applyAlignment="1"/>
    <xf numFmtId="0" fontId="42" fillId="0" borderId="24" xfId="0" applyFont="1" applyBorder="1" applyAlignment="1"/>
    <xf numFmtId="0" fontId="42" fillId="0" borderId="26" xfId="0" applyFont="1" applyBorder="1" applyAlignment="1"/>
    <xf numFmtId="0" fontId="42" fillId="0" borderId="27" xfId="0" applyFont="1" applyBorder="1" applyAlignment="1"/>
    <xf numFmtId="0" fontId="42" fillId="0" borderId="28" xfId="0" applyFont="1" applyBorder="1" applyAlignment="1"/>
    <xf numFmtId="0" fontId="44" fillId="0" borderId="29" xfId="0" applyFont="1" applyBorder="1" applyAlignment="1">
      <alignment horizontal="left"/>
    </xf>
    <xf numFmtId="0" fontId="44" fillId="0" borderId="29" xfId="0" applyFont="1" applyBorder="1" applyAlignment="1">
      <alignment vertical="center" wrapText="1"/>
    </xf>
    <xf numFmtId="0" fontId="44" fillId="0" borderId="16" xfId="0" applyFont="1" applyBorder="1" applyAlignment="1">
      <alignment vertical="center" wrapText="1"/>
    </xf>
    <xf numFmtId="0" fontId="44" fillId="0" borderId="17" xfId="0" applyFont="1" applyBorder="1" applyAlignment="1">
      <alignment horizontal="center" vertical="center" wrapText="1"/>
    </xf>
    <xf numFmtId="0" fontId="42" fillId="0" borderId="31" xfId="0" applyFont="1" applyBorder="1" applyAlignment="1"/>
    <xf numFmtId="0" fontId="42" fillId="0" borderId="32" xfId="0" applyFont="1" applyBorder="1" applyAlignment="1"/>
    <xf numFmtId="172" fontId="44" fillId="0" borderId="29" xfId="0" applyNumberFormat="1" applyFont="1" applyBorder="1" applyAlignment="1">
      <alignment horizontal="center" vertical="center" wrapText="1"/>
    </xf>
    <xf numFmtId="10" fontId="44" fillId="0" borderId="29" xfId="0" applyNumberFormat="1" applyFont="1" applyBorder="1" applyAlignment="1">
      <alignment horizontal="center" vertical="center" wrapText="1"/>
    </xf>
    <xf numFmtId="173" fontId="44" fillId="0" borderId="29" xfId="0" applyNumberFormat="1" applyFont="1" applyBorder="1" applyAlignment="1">
      <alignment horizontal="center" vertical="center" wrapText="1"/>
    </xf>
    <xf numFmtId="0" fontId="44" fillId="9" borderId="29" xfId="0" applyFont="1" applyFill="1" applyBorder="1" applyAlignment="1">
      <alignment horizontal="center" vertical="center" wrapText="1"/>
    </xf>
    <xf numFmtId="0" fontId="44" fillId="11" borderId="29" xfId="0" applyFont="1" applyFill="1" applyBorder="1" applyAlignment="1">
      <alignment horizontal="center" vertical="center" wrapText="1"/>
    </xf>
    <xf numFmtId="0" fontId="45" fillId="0" borderId="23" xfId="0" applyFont="1" applyBorder="1" applyAlignment="1">
      <alignment horizontal="left" vertical="center"/>
    </xf>
    <xf numFmtId="0" fontId="46" fillId="0" borderId="29" xfId="0" applyFont="1" applyBorder="1" applyAlignment="1">
      <alignment horizontal="left" vertical="center"/>
    </xf>
    <xf numFmtId="0" fontId="46" fillId="10" borderId="29" xfId="0" applyFont="1" applyFill="1" applyBorder="1" applyAlignment="1">
      <alignment horizontal="left" vertical="center"/>
    </xf>
    <xf numFmtId="0" fontId="47" fillId="0" borderId="29" xfId="0" applyFont="1" applyBorder="1" applyAlignment="1">
      <alignment horizontal="left" vertical="center"/>
    </xf>
    <xf numFmtId="0" fontId="47" fillId="10" borderId="29" xfId="0" applyFont="1" applyFill="1" applyBorder="1" applyAlignment="1">
      <alignment horizontal="left" vertical="center"/>
    </xf>
    <xf numFmtId="173" fontId="44" fillId="0" borderId="29" xfId="0" applyNumberFormat="1" applyFont="1" applyBorder="1" applyAlignment="1">
      <alignment horizontal="left" vertical="center" wrapText="1"/>
    </xf>
    <xf numFmtId="0" fontId="47" fillId="0" borderId="23" xfId="0" applyFont="1" applyBorder="1" applyAlignment="1">
      <alignment horizontal="left" vertical="center" wrapText="1"/>
    </xf>
    <xf numFmtId="0" fontId="0" fillId="0" borderId="0" xfId="0" applyAlignment="1">
      <alignment horizontal="left" vertical="center"/>
    </xf>
    <xf numFmtId="0" fontId="42" fillId="0" borderId="24" xfId="0" applyFont="1" applyBorder="1" applyAlignment="1">
      <alignment horizontal="left" vertical="center"/>
    </xf>
    <xf numFmtId="0" fontId="42" fillId="0" borderId="23" xfId="0" applyFont="1" applyBorder="1" applyAlignment="1">
      <alignment horizontal="left" vertical="center"/>
    </xf>
    <xf numFmtId="0" fontId="42" fillId="0" borderId="26" xfId="0" applyFont="1" applyBorder="1" applyAlignment="1">
      <alignment horizontal="left" vertical="center"/>
    </xf>
    <xf numFmtId="0" fontId="42" fillId="0" borderId="27" xfId="0" applyFont="1" applyBorder="1" applyAlignment="1">
      <alignment horizontal="left" vertical="center"/>
    </xf>
    <xf numFmtId="0" fontId="42" fillId="0" borderId="28" xfId="0" applyFont="1" applyBorder="1" applyAlignment="1">
      <alignment horizontal="left" vertical="center"/>
    </xf>
    <xf numFmtId="0" fontId="48" fillId="0" borderId="29" xfId="0" applyFont="1" applyBorder="1" applyAlignment="1">
      <alignment horizontal="center" vertical="center" wrapText="1"/>
    </xf>
    <xf numFmtId="0" fontId="44" fillId="9" borderId="17" xfId="0" applyFont="1" applyFill="1" applyBorder="1" applyAlignment="1">
      <alignment horizontal="left" vertical="center" wrapText="1"/>
    </xf>
    <xf numFmtId="0" fontId="44" fillId="0" borderId="29" xfId="0" applyFont="1" applyBorder="1" applyAlignment="1">
      <alignment horizontal="center" vertical="center" wrapText="1"/>
    </xf>
    <xf numFmtId="0" fontId="44" fillId="9" borderId="29" xfId="0" applyFont="1" applyFill="1" applyBorder="1" applyAlignment="1">
      <alignment horizontal="center"/>
    </xf>
    <xf numFmtId="10" fontId="49" fillId="11" borderId="29" xfId="0" applyNumberFormat="1" applyFont="1" applyFill="1" applyBorder="1" applyAlignment="1">
      <alignment horizontal="center" vertical="center" wrapText="1"/>
    </xf>
    <xf numFmtId="10" fontId="49" fillId="12" borderId="29" xfId="0" applyNumberFormat="1" applyFont="1" applyFill="1" applyBorder="1" applyAlignment="1">
      <alignment horizontal="center" vertical="center" wrapText="1"/>
    </xf>
    <xf numFmtId="0" fontId="42" fillId="6" borderId="30" xfId="0" applyFont="1" applyFill="1" applyBorder="1" applyAlignment="1"/>
    <xf numFmtId="0" fontId="42" fillId="6" borderId="21" xfId="0" applyFont="1" applyFill="1" applyBorder="1" applyAlignment="1"/>
    <xf numFmtId="0" fontId="44" fillId="6" borderId="29"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wrapText="1"/>
    </xf>
    <xf numFmtId="0" fontId="5" fillId="0" borderId="1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4" xfId="0" applyFont="1" applyBorder="1" applyAlignment="1">
      <alignment horizontal="center" vertical="center" wrapText="1"/>
    </xf>
    <xf numFmtId="0" fontId="21" fillId="3" borderId="11" xfId="0" applyFont="1" applyFill="1" applyBorder="1" applyAlignment="1" applyProtection="1">
      <alignment horizontal="center" vertical="center" wrapText="1"/>
      <protection locked="0"/>
    </xf>
    <xf numFmtId="0" fontId="21" fillId="3" borderId="12" xfId="0" applyFont="1" applyFill="1" applyBorder="1" applyAlignment="1" applyProtection="1">
      <alignment horizontal="center" vertical="center" wrapText="1"/>
      <protection locked="0"/>
    </xf>
    <xf numFmtId="0" fontId="21" fillId="3" borderId="5" xfId="0" applyFont="1" applyFill="1" applyBorder="1" applyAlignment="1" applyProtection="1">
      <alignment horizontal="center" vertical="center" wrapText="1"/>
      <protection locked="0"/>
    </xf>
    <xf numFmtId="0" fontId="21" fillId="3" borderId="12" xfId="0" applyFont="1" applyFill="1" applyBorder="1" applyAlignment="1" applyProtection="1">
      <alignment horizontal="center" vertical="center"/>
      <protection locked="0"/>
    </xf>
    <xf numFmtId="0" fontId="21" fillId="3" borderId="5" xfId="0" applyFont="1" applyFill="1" applyBorder="1" applyAlignment="1" applyProtection="1">
      <alignment horizontal="center" vertical="center"/>
      <protection locked="0"/>
    </xf>
    <xf numFmtId="170" fontId="21" fillId="0" borderId="11" xfId="20" applyNumberFormat="1" applyFont="1" applyFill="1" applyBorder="1" applyAlignment="1" applyProtection="1">
      <alignment horizontal="center" vertical="center" wrapText="1"/>
      <protection locked="0"/>
    </xf>
    <xf numFmtId="170" fontId="21" fillId="0" borderId="5" xfId="20" applyNumberFormat="1" applyFont="1" applyFill="1" applyBorder="1" applyAlignment="1" applyProtection="1">
      <alignment horizontal="center" vertical="center" wrapText="1"/>
      <protection locked="0"/>
    </xf>
    <xf numFmtId="170" fontId="21" fillId="0" borderId="12" xfId="20" applyNumberFormat="1" applyFont="1" applyFill="1" applyBorder="1" applyAlignment="1" applyProtection="1">
      <alignment horizontal="center" vertical="center" wrapText="1"/>
      <protection locked="0"/>
    </xf>
    <xf numFmtId="10" fontId="21" fillId="0" borderId="4" xfId="18" applyNumberFormat="1" applyFont="1" applyFill="1" applyBorder="1" applyAlignment="1" applyProtection="1">
      <alignment horizontal="center" vertical="center"/>
      <protection locked="0"/>
    </xf>
    <xf numFmtId="167" fontId="21" fillId="0" borderId="11" xfId="20" applyNumberFormat="1" applyFont="1" applyFill="1" applyBorder="1" applyAlignment="1">
      <alignment horizontal="center" vertical="center" wrapText="1"/>
    </xf>
    <xf numFmtId="167" fontId="21" fillId="0" borderId="5" xfId="20" applyNumberFormat="1" applyFont="1" applyFill="1" applyBorder="1" applyAlignment="1">
      <alignment horizontal="center" vertical="center" wrapText="1"/>
    </xf>
    <xf numFmtId="10" fontId="21" fillId="0" borderId="4" xfId="18" applyNumberFormat="1" applyFont="1" applyFill="1" applyBorder="1" applyAlignment="1" applyProtection="1">
      <alignment horizontal="center" vertical="center"/>
    </xf>
    <xf numFmtId="0" fontId="21" fillId="0" borderId="11" xfId="0" applyFont="1" applyBorder="1" applyAlignment="1">
      <alignment horizontal="right" vertical="center" wrapText="1"/>
    </xf>
    <xf numFmtId="0" fontId="21" fillId="0" borderId="12" xfId="0" applyFont="1" applyBorder="1" applyAlignment="1">
      <alignment horizontal="right" vertical="center" wrapText="1"/>
    </xf>
    <xf numFmtId="0" fontId="21" fillId="0" borderId="5" xfId="0" applyFont="1" applyBorder="1" applyAlignment="1">
      <alignment horizontal="right" vertical="center" wrapText="1"/>
    </xf>
    <xf numFmtId="0" fontId="21" fillId="3" borderId="11" xfId="0" applyFont="1" applyFill="1" applyBorder="1" applyAlignment="1">
      <alignment horizontal="center" vertical="center"/>
    </xf>
    <xf numFmtId="0" fontId="21" fillId="3" borderId="12" xfId="0" applyFont="1" applyFill="1" applyBorder="1" applyAlignment="1">
      <alignment horizontal="center" vertical="center"/>
    </xf>
    <xf numFmtId="0" fontId="21" fillId="3" borderId="5" xfId="0" applyFont="1" applyFill="1" applyBorder="1" applyAlignment="1">
      <alignment horizontal="center" vertical="center"/>
    </xf>
    <xf numFmtId="49" fontId="21" fillId="5" borderId="1" xfId="20" applyNumberFormat="1" applyFont="1" applyFill="1" applyBorder="1" applyAlignment="1" applyProtection="1">
      <alignment horizontal="center" vertical="top" wrapText="1"/>
    </xf>
    <xf numFmtId="49" fontId="21" fillId="5" borderId="6" xfId="20" applyNumberFormat="1" applyFont="1" applyFill="1" applyBorder="1" applyAlignment="1" applyProtection="1">
      <alignment horizontal="center" vertical="top" wrapText="1"/>
    </xf>
    <xf numFmtId="49" fontId="21" fillId="5" borderId="8" xfId="20" applyNumberFormat="1" applyFont="1" applyFill="1" applyBorder="1" applyAlignment="1" applyProtection="1">
      <alignment horizontal="center" vertical="top" wrapText="1"/>
    </xf>
    <xf numFmtId="49" fontId="21" fillId="5" borderId="2" xfId="20" applyNumberFormat="1" applyFont="1" applyFill="1" applyBorder="1" applyAlignment="1" applyProtection="1">
      <alignment horizontal="center" vertical="top" wrapText="1"/>
    </xf>
    <xf numFmtId="49" fontId="21" fillId="5" borderId="13" xfId="20" applyNumberFormat="1" applyFont="1" applyFill="1" applyBorder="1" applyAlignment="1" applyProtection="1">
      <alignment horizontal="center" vertical="top" wrapText="1"/>
    </xf>
    <xf numFmtId="49" fontId="21" fillId="5" borderId="7" xfId="20" applyNumberFormat="1" applyFont="1" applyFill="1" applyBorder="1" applyAlignment="1" applyProtection="1">
      <alignment horizontal="center" vertical="top" wrapText="1"/>
    </xf>
    <xf numFmtId="49" fontId="21" fillId="5" borderId="15" xfId="20" applyNumberFormat="1" applyFont="1" applyFill="1" applyBorder="1" applyAlignment="1" applyProtection="1">
      <alignment horizontal="center" vertical="top" wrapText="1"/>
    </xf>
    <xf numFmtId="49" fontId="21" fillId="5" borderId="9" xfId="20" applyNumberFormat="1" applyFont="1" applyFill="1" applyBorder="1" applyAlignment="1" applyProtection="1">
      <alignment horizontal="center" vertical="top" wrapText="1"/>
    </xf>
    <xf numFmtId="49" fontId="21" fillId="5" borderId="14" xfId="20" applyNumberFormat="1" applyFont="1" applyFill="1" applyBorder="1" applyAlignment="1" applyProtection="1">
      <alignment horizontal="center" vertical="top" wrapText="1"/>
    </xf>
    <xf numFmtId="49" fontId="21" fillId="5" borderId="3" xfId="20" applyNumberFormat="1" applyFont="1" applyFill="1" applyBorder="1" applyAlignment="1" applyProtection="1">
      <alignment horizontal="center" vertical="top" wrapText="1"/>
    </xf>
    <xf numFmtId="49" fontId="21" fillId="5" borderId="0" xfId="20" applyNumberFormat="1" applyFont="1" applyFill="1" applyBorder="1" applyAlignment="1" applyProtection="1">
      <alignment horizontal="center" vertical="top" wrapText="1"/>
    </xf>
    <xf numFmtId="49" fontId="21" fillId="5" borderId="10" xfId="20" applyNumberFormat="1" applyFont="1" applyFill="1" applyBorder="1" applyAlignment="1" applyProtection="1">
      <alignment horizontal="center" vertical="top" wrapText="1"/>
    </xf>
    <xf numFmtId="49" fontId="21" fillId="5" borderId="3" xfId="20" applyNumberFormat="1" applyFont="1" applyFill="1" applyBorder="1" applyAlignment="1" applyProtection="1">
      <alignment horizontal="center" vertical="top"/>
    </xf>
    <xf numFmtId="49" fontId="21" fillId="5" borderId="13" xfId="20" applyNumberFormat="1" applyFont="1" applyFill="1" applyBorder="1" applyAlignment="1" applyProtection="1">
      <alignment horizontal="center" vertical="top"/>
    </xf>
    <xf numFmtId="49" fontId="21" fillId="5" borderId="7" xfId="20" applyNumberFormat="1" applyFont="1" applyFill="1" applyBorder="1" applyAlignment="1" applyProtection="1">
      <alignment horizontal="center" vertical="top"/>
    </xf>
    <xf numFmtId="49" fontId="21" fillId="5" borderId="0" xfId="20" applyNumberFormat="1" applyFont="1" applyFill="1" applyBorder="1" applyAlignment="1" applyProtection="1">
      <alignment horizontal="center" vertical="top"/>
    </xf>
    <xf numFmtId="49" fontId="21" fillId="5" borderId="15" xfId="20" applyNumberFormat="1" applyFont="1" applyFill="1" applyBorder="1" applyAlignment="1" applyProtection="1">
      <alignment horizontal="center" vertical="top"/>
    </xf>
    <xf numFmtId="49" fontId="21" fillId="5" borderId="9" xfId="20" applyNumberFormat="1" applyFont="1" applyFill="1" applyBorder="1" applyAlignment="1" applyProtection="1">
      <alignment horizontal="center" vertical="top"/>
    </xf>
    <xf numFmtId="49" fontId="21" fillId="5" borderId="10" xfId="20" applyNumberFormat="1" applyFont="1" applyFill="1" applyBorder="1" applyAlignment="1" applyProtection="1">
      <alignment horizontal="center" vertical="top"/>
    </xf>
    <xf numFmtId="49" fontId="21" fillId="5" borderId="14" xfId="20" applyNumberFormat="1" applyFont="1" applyFill="1" applyBorder="1" applyAlignment="1" applyProtection="1">
      <alignment horizontal="center" vertical="top"/>
    </xf>
    <xf numFmtId="0" fontId="7" fillId="0" borderId="10" xfId="0" applyFont="1" applyBorder="1" applyAlignment="1" applyProtection="1">
      <alignment horizontal="center" vertical="center" wrapText="1"/>
      <protection locked="0"/>
    </xf>
    <xf numFmtId="9" fontId="7" fillId="0" borderId="11" xfId="18" applyFont="1" applyFill="1" applyBorder="1" applyAlignment="1" applyProtection="1">
      <alignment horizontal="center" vertical="center" wrapText="1"/>
      <protection locked="0"/>
    </xf>
    <xf numFmtId="9" fontId="7" fillId="0" borderId="12" xfId="18" applyFont="1" applyFill="1" applyBorder="1" applyAlignment="1" applyProtection="1">
      <alignment horizontal="center" vertical="center" wrapText="1"/>
      <protection locked="0"/>
    </xf>
    <xf numFmtId="9" fontId="7" fillId="0" borderId="5" xfId="18" applyFont="1" applyFill="1" applyBorder="1" applyAlignment="1" applyProtection="1">
      <alignment horizontal="center" vertical="center" wrapText="1"/>
      <protection locked="0"/>
    </xf>
    <xf numFmtId="0" fontId="7" fillId="3" borderId="1" xfId="0" applyFont="1" applyFill="1" applyBorder="1" applyAlignment="1">
      <alignment horizontal="left" vertical="center" wrapText="1"/>
    </xf>
    <xf numFmtId="0" fontId="7" fillId="3" borderId="8" xfId="0" applyFont="1" applyFill="1" applyBorder="1" applyAlignment="1">
      <alignment horizontal="left" vertical="center" wrapText="1"/>
    </xf>
    <xf numFmtId="10" fontId="7" fillId="0" borderId="11" xfId="0" applyNumberFormat="1" applyFont="1" applyBorder="1" applyAlignment="1">
      <alignment horizontal="center" vertical="center" wrapText="1"/>
    </xf>
    <xf numFmtId="10" fontId="7" fillId="0" borderId="12" xfId="0" applyNumberFormat="1" applyFont="1" applyBorder="1" applyAlignment="1">
      <alignment horizontal="center" vertical="center" wrapText="1"/>
    </xf>
    <xf numFmtId="10" fontId="7" fillId="0" borderId="5" xfId="0" applyNumberFormat="1" applyFont="1" applyBorder="1" applyAlignment="1">
      <alignment horizontal="center" vertical="center" wrapText="1"/>
    </xf>
    <xf numFmtId="10" fontId="7" fillId="3" borderId="11" xfId="0" applyNumberFormat="1" applyFont="1" applyFill="1" applyBorder="1" applyAlignment="1" applyProtection="1">
      <alignment horizontal="center" vertical="center" wrapText="1"/>
      <protection locked="0"/>
    </xf>
    <xf numFmtId="10" fontId="7" fillId="3" borderId="12" xfId="0" applyNumberFormat="1" applyFont="1" applyFill="1" applyBorder="1" applyAlignment="1" applyProtection="1">
      <alignment horizontal="center" vertical="center" wrapText="1"/>
      <protection locked="0"/>
    </xf>
    <xf numFmtId="10" fontId="7" fillId="3" borderId="5" xfId="0" applyNumberFormat="1" applyFont="1" applyFill="1" applyBorder="1" applyAlignment="1" applyProtection="1">
      <alignment horizontal="center" vertical="center" wrapText="1"/>
      <protection locked="0"/>
    </xf>
    <xf numFmtId="167" fontId="7" fillId="0" borderId="11" xfId="20" applyNumberFormat="1" applyFont="1" applyFill="1" applyBorder="1" applyAlignment="1">
      <alignment horizontal="center" vertical="center" wrapText="1"/>
    </xf>
    <xf numFmtId="167" fontId="7" fillId="0" borderId="5" xfId="20" applyNumberFormat="1" applyFont="1" applyFill="1" applyBorder="1" applyAlignment="1">
      <alignment horizontal="center" vertical="center" wrapText="1"/>
    </xf>
    <xf numFmtId="167" fontId="7" fillId="0" borderId="12" xfId="20" applyNumberFormat="1" applyFont="1" applyFill="1" applyBorder="1" applyAlignment="1">
      <alignment horizontal="center" vertical="center" wrapText="1"/>
    </xf>
    <xf numFmtId="10" fontId="7" fillId="0" borderId="11" xfId="18" applyNumberFormat="1" applyFont="1" applyFill="1" applyBorder="1" applyAlignment="1" applyProtection="1">
      <alignment horizontal="center" vertical="center" wrapText="1"/>
    </xf>
    <xf numFmtId="10" fontId="7" fillId="0" borderId="12" xfId="18" applyNumberFormat="1" applyFont="1" applyFill="1" applyBorder="1" applyAlignment="1" applyProtection="1">
      <alignment horizontal="center" vertical="center" wrapText="1"/>
    </xf>
    <xf numFmtId="10" fontId="7" fillId="0" borderId="5" xfId="18" applyNumberFormat="1" applyFont="1" applyFill="1" applyBorder="1" applyAlignment="1" applyProtection="1">
      <alignment horizontal="center" vertical="center" wrapText="1"/>
    </xf>
    <xf numFmtId="0" fontId="7" fillId="3" borderId="8" xfId="0" applyFont="1" applyFill="1"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13" xfId="0" applyBorder="1" applyAlignment="1">
      <alignment horizontal="left" vertical="center" wrapText="1"/>
    </xf>
    <xf numFmtId="0" fontId="0" fillId="0" borderId="7" xfId="0" applyBorder="1" applyAlignment="1">
      <alignment horizontal="left" vertical="center" wrapText="1"/>
    </xf>
    <xf numFmtId="0" fontId="0" fillId="0" borderId="0" xfId="0" applyAlignment="1">
      <alignment horizontal="left" vertical="center" wrapText="1"/>
    </xf>
    <xf numFmtId="0" fontId="0" fillId="0" borderId="15" xfId="0" applyBorder="1" applyAlignment="1">
      <alignment horizontal="left" vertical="center" wrapText="1"/>
    </xf>
    <xf numFmtId="0" fontId="7" fillId="3" borderId="4" xfId="0" applyFont="1" applyFill="1" applyBorder="1" applyAlignment="1">
      <alignment horizontal="left" vertical="center" wrapText="1"/>
    </xf>
    <xf numFmtId="0" fontId="7" fillId="0" borderId="4" xfId="0" applyFont="1" applyBorder="1" applyAlignment="1" applyProtection="1">
      <alignment horizontal="center" vertical="center"/>
      <protection locked="0"/>
    </xf>
    <xf numFmtId="0" fontId="7" fillId="0" borderId="4" xfId="0" applyFont="1" applyBorder="1" applyAlignment="1" applyProtection="1">
      <alignment horizontal="center" vertical="center" wrapText="1"/>
      <protection locked="0"/>
    </xf>
    <xf numFmtId="0" fontId="5" fillId="0" borderId="0" xfId="0" applyFont="1" applyAlignment="1">
      <alignment horizontal="center" vertical="justify"/>
    </xf>
    <xf numFmtId="170" fontId="7" fillId="0" borderId="4" xfId="20" applyNumberFormat="1" applyFont="1" applyFill="1" applyBorder="1" applyAlignment="1" applyProtection="1">
      <alignment horizontal="center" vertical="center" wrapText="1"/>
      <protection locked="0"/>
    </xf>
    <xf numFmtId="167" fontId="7" fillId="0" borderId="4" xfId="2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31" fillId="0" borderId="9" xfId="8" applyFont="1" applyBorder="1" applyAlignment="1">
      <alignment horizontal="center" vertical="center" wrapText="1"/>
    </xf>
    <xf numFmtId="0" fontId="31" fillId="0" borderId="2" xfId="8" applyFont="1" applyBorder="1" applyAlignment="1">
      <alignment horizontal="center" vertical="center" wrapText="1"/>
    </xf>
    <xf numFmtId="0" fontId="31" fillId="0" borderId="7" xfId="8" applyFont="1" applyBorder="1" applyAlignment="1">
      <alignment horizontal="center" vertical="center" wrapText="1"/>
    </xf>
    <xf numFmtId="0" fontId="21" fillId="0" borderId="4" xfId="0" applyFont="1" applyFill="1" applyBorder="1" applyAlignment="1">
      <alignment horizontal="center" vertical="center" wrapText="1"/>
    </xf>
    <xf numFmtId="0" fontId="21" fillId="0" borderId="11" xfId="0" applyFont="1" applyFill="1" applyBorder="1" applyAlignment="1">
      <alignment horizontal="center" vertical="center" wrapText="1"/>
    </xf>
    <xf numFmtId="0" fontId="21" fillId="0" borderId="5" xfId="0" applyFont="1" applyFill="1" applyBorder="1" applyAlignment="1">
      <alignment horizontal="center" vertical="center" wrapText="1"/>
    </xf>
    <xf numFmtId="169" fontId="17" fillId="13" borderId="11" xfId="0" applyNumberFormat="1" applyFont="1" applyFill="1" applyBorder="1" applyAlignment="1">
      <alignment horizontal="center" vertical="center" wrapText="1"/>
    </xf>
    <xf numFmtId="0" fontId="17" fillId="13" borderId="12" xfId="0" applyFont="1" applyFill="1" applyBorder="1" applyAlignment="1">
      <alignment horizontal="center" vertical="center" wrapText="1"/>
    </xf>
    <xf numFmtId="0" fontId="17" fillId="13" borderId="5" xfId="0" applyFont="1" applyFill="1" applyBorder="1" applyAlignment="1">
      <alignment horizontal="center" vertical="center" wrapText="1"/>
    </xf>
  </cellXfs>
  <cellStyles count="33">
    <cellStyle name="Millares" xfId="17" builtinId="3"/>
    <cellStyle name="Millares [0] 2" xfId="1" xr:uid="{00000000-0005-0000-0000-000001000000}"/>
    <cellStyle name="Millares [0] 2 2" xfId="22" xr:uid="{00000000-0005-0000-0000-000002000000}"/>
    <cellStyle name="Millares [0] 2 3" xfId="25" xr:uid="{00000000-0005-0000-0000-000003000000}"/>
    <cellStyle name="Millares [0] 2 4" xfId="31" xr:uid="{00000000-0005-0000-0000-000004000000}"/>
    <cellStyle name="Millares 2" xfId="2" xr:uid="{00000000-0005-0000-0000-000005000000}"/>
    <cellStyle name="Millares 2 2" xfId="20" xr:uid="{00000000-0005-0000-0000-000006000000}"/>
    <cellStyle name="Millares 2 2 2" xfId="27" xr:uid="{00000000-0005-0000-0000-000007000000}"/>
    <cellStyle name="Millares 2 3" xfId="30" xr:uid="{00000000-0005-0000-0000-000008000000}"/>
    <cellStyle name="Millares 3" xfId="3" xr:uid="{00000000-0005-0000-0000-000009000000}"/>
    <cellStyle name="Millares 3 2 2" xfId="4" xr:uid="{00000000-0005-0000-0000-00000A000000}"/>
    <cellStyle name="Millares 3 3" xfId="5" xr:uid="{00000000-0005-0000-0000-00000B000000}"/>
    <cellStyle name="Millares 4" xfId="6" xr:uid="{00000000-0005-0000-0000-00000C000000}"/>
    <cellStyle name="Millares 5" xfId="7" xr:uid="{00000000-0005-0000-0000-00000D000000}"/>
    <cellStyle name="Millares 6" xfId="23" xr:uid="{00000000-0005-0000-0000-00000E000000}"/>
    <cellStyle name="Millares 7" xfId="24" xr:uid="{00000000-0005-0000-0000-00000F000000}"/>
    <cellStyle name="Millares 8" xfId="26" xr:uid="{00000000-0005-0000-0000-000010000000}"/>
    <cellStyle name="Millares 9" xfId="32" xr:uid="{00000000-0005-0000-0000-000011000000}"/>
    <cellStyle name="Normal" xfId="0" builtinId="0"/>
    <cellStyle name="Normal 2" xfId="8" xr:uid="{00000000-0005-0000-0000-000013000000}"/>
    <cellStyle name="Normal 2 2" xfId="9" xr:uid="{00000000-0005-0000-0000-000014000000}"/>
    <cellStyle name="Normal 2 24" xfId="10" xr:uid="{00000000-0005-0000-0000-000015000000}"/>
    <cellStyle name="Normal 3" xfId="11" xr:uid="{00000000-0005-0000-0000-000016000000}"/>
    <cellStyle name="Normal 3 2" xfId="12" xr:uid="{00000000-0005-0000-0000-000017000000}"/>
    <cellStyle name="Normal 4" xfId="13" xr:uid="{00000000-0005-0000-0000-000018000000}"/>
    <cellStyle name="Normal 5" xfId="19" xr:uid="{00000000-0005-0000-0000-000019000000}"/>
    <cellStyle name="Normal 6" xfId="28" xr:uid="{00000000-0005-0000-0000-00001A000000}"/>
    <cellStyle name="Porcentaje" xfId="18" builtinId="5"/>
    <cellStyle name="Porcentaje 2" xfId="14" xr:uid="{00000000-0005-0000-0000-00001C000000}"/>
    <cellStyle name="Porcentaje 2 2" xfId="21" xr:uid="{00000000-0005-0000-0000-00001D000000}"/>
    <cellStyle name="Porcentaje 3" xfId="29" xr:uid="{00000000-0005-0000-0000-00001E000000}"/>
    <cellStyle name="Porcentual 4 2" xfId="15" xr:uid="{00000000-0005-0000-0000-00001F000000}"/>
    <cellStyle name="Porcentual 5" xfId="16" xr:uid="{00000000-0005-0000-0000-000020000000}"/>
  </cellStyles>
  <dxfs count="54">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patternType="solid">
          <fgColor rgb="FF9BBB59"/>
          <bgColor rgb="FF9BBB59"/>
        </patternFill>
      </fill>
    </dxf>
    <dxf>
      <fill>
        <patternFill patternType="solid">
          <fgColor rgb="FFFFFF66"/>
          <bgColor rgb="FFFFFF66"/>
        </patternFill>
      </fill>
    </dxf>
    <dxf>
      <fill>
        <patternFill patternType="solid">
          <fgColor rgb="FF9BBB59"/>
          <bgColor rgb="FF9BBB59"/>
        </patternFill>
      </fill>
    </dxf>
    <dxf>
      <fill>
        <patternFill patternType="solid">
          <fgColor rgb="FFFFFF66"/>
          <bgColor rgb="FFFFFF66"/>
        </patternFill>
      </fill>
    </dxf>
    <dxf>
      <fill>
        <patternFill patternType="solid">
          <fgColor rgb="FF9BBB59"/>
          <bgColor rgb="FF9BBB59"/>
        </patternFill>
      </fill>
    </dxf>
    <dxf>
      <fill>
        <patternFill patternType="solid">
          <fgColor rgb="FFFFFF66"/>
          <bgColor rgb="FFFFFF66"/>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patternType="solid">
          <fgColor theme="0"/>
          <bgColor theme="0"/>
        </patternFill>
      </fill>
    </dxf>
    <dxf>
      <fill>
        <patternFill>
          <bgColor rgb="FFFFFF00"/>
        </patternFill>
      </fill>
    </dxf>
    <dxf>
      <fill>
        <patternFill>
          <bgColor rgb="FF92D050"/>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
      <fill>
        <patternFill>
          <bgColor theme="6"/>
        </patternFill>
      </fill>
    </dxf>
    <dxf>
      <fill>
        <patternFill>
          <bgColor rgb="FFFFFF66"/>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9.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24"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externalLink" Target="externalLinks/externalLink8.xml"/><Relationship Id="rId23" Type="http://schemas.openxmlformats.org/officeDocument/2006/relationships/customXml" Target="../customXml/item3.xml"/><Relationship Id="rId10" Type="http://schemas.openxmlformats.org/officeDocument/2006/relationships/externalLink" Target="externalLinks/externalLink3.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 Id="rId22"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lineChart>
        <c:grouping val="standard"/>
        <c:varyColors val="0"/>
        <c:ser>
          <c:idx val="0"/>
          <c:order val="0"/>
          <c:tx>
            <c:strRef>
              <c:f>'AULA PEDAGÓGICA 2021-1'!$C$21</c:f>
              <c:strCache>
                <c:ptCount val="1"/>
                <c:pt idx="0">
                  <c:v>Número de estudiantes beneficiados con el aula pedagógica</c:v>
                </c:pt>
              </c:strCache>
            </c:strRef>
          </c:tx>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'AULA PEDAGÓGICA 2021-1'!$B$22:$B$32</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'AULA PEDAGÓGICA 2021-1'!$D$22:$D$32</c:f>
              <c:numCache>
                <c:formatCode>_(* #,##0_);_(* \(#,##0\);_(* "-"??_);_(@_)</c:formatCode>
                <c:ptCount val="11"/>
                <c:pt idx="0">
                  <c:v>37</c:v>
                </c:pt>
                <c:pt idx="1">
                  <c:v>29</c:v>
                </c:pt>
                <c:pt idx="2">
                  <c:v>25</c:v>
                </c:pt>
                <c:pt idx="3">
                  <c:v>27</c:v>
                </c:pt>
                <c:pt idx="4">
                  <c:v>38</c:v>
                </c:pt>
                <c:pt idx="5">
                  <c:v>46</c:v>
                </c:pt>
                <c:pt idx="6">
                  <c:v>37</c:v>
                </c:pt>
                <c:pt idx="7">
                  <c:v>51</c:v>
                </c:pt>
                <c:pt idx="8">
                  <c:v>39</c:v>
                </c:pt>
                <c:pt idx="9">
                  <c:v>48</c:v>
                </c:pt>
                <c:pt idx="10">
                  <c:v>38</c:v>
                </c:pt>
              </c:numCache>
            </c:numRef>
          </c:val>
          <c:smooth val="0"/>
          <c:extLst>
            <c:ext xmlns:c16="http://schemas.microsoft.com/office/drawing/2014/chart" uri="{C3380CC4-5D6E-409C-BE32-E72D297353CC}">
              <c16:uniqueId val="{00000000-49AE-42CC-A17A-6F62AC752F3A}"/>
            </c:ext>
          </c:extLst>
        </c:ser>
        <c:ser>
          <c:idx val="1"/>
          <c:order val="1"/>
          <c:tx>
            <c:strRef>
              <c:f>'AULA PEDAGÓGICA 2021-1'!$E$21:$G$21</c:f>
              <c:strCache>
                <c:ptCount val="1"/>
                <c:pt idx="0">
                  <c:v>Número de estudiantes con hijos beneficiados con el aula pedagógica, que continuaron con sus estudios el semestre siguiente</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'AULA PEDAGÓGICA 2021-1'!$B$22:$B$32</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'AULA PEDAGÓGICA 2021-1'!$G$22:$G$32</c:f>
              <c:numCache>
                <c:formatCode>_(* #,##0_);_(* \(#,##0\);_(* "-"??_);_(@_)</c:formatCode>
                <c:ptCount val="11"/>
                <c:pt idx="0">
                  <c:v>25</c:v>
                </c:pt>
                <c:pt idx="1">
                  <c:v>26</c:v>
                </c:pt>
                <c:pt idx="2">
                  <c:v>24</c:v>
                </c:pt>
                <c:pt idx="3">
                  <c:v>23</c:v>
                </c:pt>
                <c:pt idx="4">
                  <c:v>30</c:v>
                </c:pt>
                <c:pt idx="5">
                  <c:v>36</c:v>
                </c:pt>
                <c:pt idx="6">
                  <c:v>33</c:v>
                </c:pt>
                <c:pt idx="7">
                  <c:v>27</c:v>
                </c:pt>
                <c:pt idx="8">
                  <c:v>20</c:v>
                </c:pt>
                <c:pt idx="9">
                  <c:v>38</c:v>
                </c:pt>
                <c:pt idx="10">
                  <c:v>32</c:v>
                </c:pt>
              </c:numCache>
            </c:numRef>
          </c:val>
          <c:smooth val="0"/>
          <c:extLst>
            <c:ext xmlns:c16="http://schemas.microsoft.com/office/drawing/2014/chart" uri="{C3380CC4-5D6E-409C-BE32-E72D297353CC}">
              <c16:uniqueId val="{00000001-49AE-42CC-A17A-6F62AC752F3A}"/>
            </c:ext>
          </c:extLst>
        </c:ser>
        <c:dLbls>
          <c:showLegendKey val="0"/>
          <c:showVal val="0"/>
          <c:showCatName val="0"/>
          <c:showSerName val="0"/>
          <c:showPercent val="0"/>
          <c:showBubbleSize val="0"/>
        </c:dLbls>
        <c:smooth val="0"/>
        <c:axId val="198218112"/>
        <c:axId val="198220032"/>
        <c:extLst>
          <c:ext xmlns:c15="http://schemas.microsoft.com/office/drawing/2012/chart" uri="{02D57815-91ED-43cb-92C2-25804820EDAC}">
            <c15:filteredLineSeries>
              <c15:ser>
                <c:idx val="5"/>
                <c:order val="2"/>
                <c:tx>
                  <c:strRef>
                    <c:extLst>
                      <c:ext uri="{02D57815-91ED-43cb-92C2-25804820EDAC}">
                        <c15:formulaRef>
                          <c15:sqref>'[1]Ficha 5'!$H$21:$J$21</c15:sqref>
                        </c15:formulaRef>
                      </c:ext>
                    </c:extLst>
                    <c:strCache>
                      <c:ptCount val="1"/>
                      <c:pt idx="0">
                        <c:v>Resultado de la medición del indicador 0 0</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extLst>
                      <c:ext uri="{02D57815-91ED-43cb-92C2-25804820EDAC}">
                        <c15:formulaRef>
                          <c15:sqref>'AULA PEDAGÓGICA 2021-1'!$B$22:$B$32</c15:sqref>
                        </c15:formulaRef>
                      </c:ext>
                    </c:extLst>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extLst>
                      <c:ext uri="{02D57815-91ED-43cb-92C2-25804820EDAC}">
                        <c15:formulaRef>
                          <c15:sqref>'[1]Ficha 5'!$H$22:$H$30</c15:sqref>
                        </c15:formulaRef>
                      </c:ext>
                    </c:extLst>
                    <c:numCache>
                      <c:formatCode>General</c:formatCode>
                      <c:ptCount val="9"/>
                      <c:pt idx="0">
                        <c:v>0.67567567567567566</c:v>
                      </c:pt>
                      <c:pt idx="1">
                        <c:v>0.89655172413793105</c:v>
                      </c:pt>
                      <c:pt idx="2">
                        <c:v>0.96</c:v>
                      </c:pt>
                      <c:pt idx="3">
                        <c:v>0.85185185185185186</c:v>
                      </c:pt>
                      <c:pt idx="4">
                        <c:v>0.78947368421052633</c:v>
                      </c:pt>
                      <c:pt idx="5">
                        <c:v>0.78260869565217395</c:v>
                      </c:pt>
                      <c:pt idx="6">
                        <c:v>0.89189189189189189</c:v>
                      </c:pt>
                      <c:pt idx="7">
                        <c:v>0.52941176470588236</c:v>
                      </c:pt>
                      <c:pt idx="8">
                        <c:v>0.51282051282051277</c:v>
                      </c:pt>
                    </c:numCache>
                  </c:numRef>
                </c:val>
                <c:smooth val="0"/>
                <c:extLst>
                  <c:ext xmlns:c16="http://schemas.microsoft.com/office/drawing/2014/chart" uri="{C3380CC4-5D6E-409C-BE32-E72D297353CC}">
                    <c16:uniqueId val="{00000002-49AE-42CC-A17A-6F62AC752F3A}"/>
                  </c:ext>
                </c:extLst>
              </c15:ser>
            </c15:filteredLineSeries>
          </c:ext>
        </c:extLst>
      </c:lineChart>
      <c:catAx>
        <c:axId val="19821811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SEMESTRES</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20032"/>
        <c:crosses val="autoZero"/>
        <c:auto val="1"/>
        <c:lblAlgn val="ctr"/>
        <c:lblOffset val="100"/>
        <c:noMultiLvlLbl val="0"/>
      </c:catAx>
      <c:valAx>
        <c:axId val="1982200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ES"/>
                  <a:t>NÚMERO</a:t>
                </a:r>
                <a:r>
                  <a:rPr lang="es-ES" baseline="0"/>
                  <a:t> DE HIJOS DE ESTUIDANTES</a:t>
                </a:r>
                <a:r>
                  <a:rPr lang="es-ES"/>
                  <a:t> MATRICULADOS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8218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a:t>
            </a:r>
            <a:r>
              <a:rPr lang="en-US" baseline="0"/>
              <a:t> de Salud</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'[9]SALUD (2)'!$O$44:$O$49</c:f>
              <c:strCache>
                <c:ptCount val="6"/>
                <c:pt idx="0">
                  <c:v>2019-1</c:v>
                </c:pt>
                <c:pt idx="1">
                  <c:v>2019-2</c:v>
                </c:pt>
                <c:pt idx="2">
                  <c:v>2020-1</c:v>
                </c:pt>
                <c:pt idx="3">
                  <c:v>2020-2</c:v>
                </c:pt>
                <c:pt idx="4">
                  <c:v>2021-1</c:v>
                </c:pt>
                <c:pt idx="5">
                  <c:v>2021-2</c:v>
                </c:pt>
              </c:strCache>
            </c:strRef>
          </c:cat>
          <c:val>
            <c:numRef>
              <c:f>'[9]SALUD (2)'!$P$44:$P$49</c:f>
              <c:numCache>
                <c:formatCode>General</c:formatCode>
                <c:ptCount val="6"/>
                <c:pt idx="0">
                  <c:v>0.56799999999999995</c:v>
                </c:pt>
                <c:pt idx="1">
                  <c:v>0.59799999999999998</c:v>
                </c:pt>
                <c:pt idx="2">
                  <c:v>0.47099999999999997</c:v>
                </c:pt>
                <c:pt idx="3">
                  <c:v>0.55000000000000004</c:v>
                </c:pt>
                <c:pt idx="4">
                  <c:v>0.59</c:v>
                </c:pt>
                <c:pt idx="5">
                  <c:v>0.79</c:v>
                </c:pt>
              </c:numCache>
            </c:numRef>
          </c:val>
          <c:smooth val="0"/>
          <c:extLst>
            <c:ext xmlns:c16="http://schemas.microsoft.com/office/drawing/2014/chart" uri="{C3380CC4-5D6E-409C-BE32-E72D297353CC}">
              <c16:uniqueId val="{00000000-E765-45A6-8B1E-03D5186EFFB8}"/>
            </c:ext>
          </c:extLst>
        </c:ser>
        <c:dLbls>
          <c:showLegendKey val="0"/>
          <c:showVal val="0"/>
          <c:showCatName val="0"/>
          <c:showSerName val="0"/>
          <c:showPercent val="0"/>
          <c:showBubbleSize val="0"/>
        </c:dLbls>
        <c:marker val="1"/>
        <c:smooth val="0"/>
        <c:axId val="363303967"/>
        <c:axId val="363301471"/>
      </c:lineChart>
      <c:catAx>
        <c:axId val="3633039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3301471"/>
        <c:crosses val="autoZero"/>
        <c:auto val="1"/>
        <c:lblAlgn val="ctr"/>
        <c:lblOffset val="100"/>
        <c:noMultiLvlLbl val="0"/>
      </c:catAx>
      <c:valAx>
        <c:axId val="36330147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330396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'[5]Ficha 2'!$G$20</c:f>
              <c:strCache>
                <c:ptCount val="1"/>
                <c:pt idx="0">
                  <c:v>Resultado de la medición del indicador</c:v>
                </c:pt>
              </c:strCache>
            </c:strRef>
          </c:tx>
          <c:spPr>
            <a:ln w="34925" cap="rnd">
              <a:solidFill>
                <a:schemeClr val="accent1"/>
              </a:solidFill>
              <a:round/>
            </a:ln>
            <a:effectLst>
              <a:outerShdw blurRad="40000" dist="23000" dir="5400000" rotWithShape="0">
                <a:srgbClr val="000000">
                  <a:alpha val="35000"/>
                </a:srgbClr>
              </a:outerShdw>
            </a:effectLst>
          </c:spPr>
          <c:marker>
            <c:symbol val="none"/>
          </c:marker>
          <c:dLbls>
            <c:dLbl>
              <c:idx val="2"/>
              <c:layout>
                <c:manualLayout>
                  <c:x val="-1.0606060606060662E-2"/>
                  <c:y val="-3.933434190620272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92C5-4055-BC6B-4FDA1EA512D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'[5]Ficha 2'!$A$21:$A$27</c:f>
              <c:strCache>
                <c:ptCount val="7"/>
                <c:pt idx="0">
                  <c:v>2018-01</c:v>
                </c:pt>
                <c:pt idx="1">
                  <c:v>2018-02</c:v>
                </c:pt>
                <c:pt idx="2">
                  <c:v>2019-01</c:v>
                </c:pt>
                <c:pt idx="3">
                  <c:v>2019-02</c:v>
                </c:pt>
                <c:pt idx="4">
                  <c:v>2020-01</c:v>
                </c:pt>
                <c:pt idx="5">
                  <c:v>2020-02</c:v>
                </c:pt>
                <c:pt idx="6">
                  <c:v>2021-01</c:v>
                </c:pt>
              </c:strCache>
            </c:strRef>
          </c:cat>
          <c:val>
            <c:numRef>
              <c:f>'[5]Ficha 2'!$G$21:$G$27</c:f>
              <c:numCache>
                <c:formatCode>General</c:formatCode>
                <c:ptCount val="7"/>
                <c:pt idx="0">
                  <c:v>1</c:v>
                </c:pt>
                <c:pt idx="1">
                  <c:v>0.96</c:v>
                </c:pt>
                <c:pt idx="2">
                  <c:v>0.875</c:v>
                </c:pt>
                <c:pt idx="3">
                  <c:v>0.92783505154639179</c:v>
                </c:pt>
                <c:pt idx="4">
                  <c:v>0.94782608695652171</c:v>
                </c:pt>
                <c:pt idx="5">
                  <c:v>0.9285714285714286</c:v>
                </c:pt>
                <c:pt idx="6">
                  <c:v>0.94174757281553401</c:v>
                </c:pt>
              </c:numCache>
            </c:numRef>
          </c:val>
          <c:smooth val="0"/>
          <c:extLst>
            <c:ext xmlns:c16="http://schemas.microsoft.com/office/drawing/2014/chart" uri="{C3380CC4-5D6E-409C-BE32-E72D297353CC}">
              <c16:uniqueId val="{00000001-5D39-4FD9-B631-6E3A054F9A07}"/>
            </c:ext>
          </c:extLst>
        </c:ser>
        <c:ser>
          <c:idx val="1"/>
          <c:order val="1"/>
          <c:tx>
            <c:strRef>
              <c:f>'[5]Ficha 2'!$H$20</c:f>
              <c:strCache>
                <c:ptCount val="1"/>
              </c:strCache>
            </c:strRef>
          </c:tx>
          <c:spPr>
            <a:ln w="34925" cap="rnd">
              <a:solidFill>
                <a:schemeClr val="accent2"/>
              </a:solidFill>
              <a:round/>
            </a:ln>
            <a:effectLst>
              <a:outerShdw blurRad="40000" dist="23000" dir="5400000" rotWithShape="0">
                <a:srgbClr val="000000">
                  <a:alpha val="35000"/>
                </a:srgbClr>
              </a:outerShdw>
            </a:effectLst>
          </c:spPr>
          <c:marker>
            <c:symbol val="none"/>
          </c:marker>
          <c:cat>
            <c:strRef>
              <c:f>'[5]Ficha 2'!$A$21:$A$27</c:f>
              <c:strCache>
                <c:ptCount val="7"/>
                <c:pt idx="0">
                  <c:v>2018-01</c:v>
                </c:pt>
                <c:pt idx="1">
                  <c:v>2018-02</c:v>
                </c:pt>
                <c:pt idx="2">
                  <c:v>2019-01</c:v>
                </c:pt>
                <c:pt idx="3">
                  <c:v>2019-02</c:v>
                </c:pt>
                <c:pt idx="4">
                  <c:v>2020-01</c:v>
                </c:pt>
                <c:pt idx="5">
                  <c:v>2020-02</c:v>
                </c:pt>
                <c:pt idx="6">
                  <c:v>2021-01</c:v>
                </c:pt>
              </c:strCache>
            </c:strRef>
          </c:cat>
          <c:val>
            <c:numRef>
              <c:f>'[5]Ficha 2'!$H$21:$H$27</c:f>
              <c:numCache>
                <c:formatCode>General</c:formatCode>
                <c:ptCount val="7"/>
              </c:numCache>
            </c:numRef>
          </c:val>
          <c:smooth val="0"/>
          <c:extLst>
            <c:ext xmlns:c16="http://schemas.microsoft.com/office/drawing/2014/chart" uri="{C3380CC4-5D6E-409C-BE32-E72D297353CC}">
              <c16:uniqueId val="{00000002-5D39-4FD9-B631-6E3A054F9A07}"/>
            </c:ext>
          </c:extLst>
        </c:ser>
        <c:ser>
          <c:idx val="2"/>
          <c:order val="2"/>
          <c:tx>
            <c:strRef>
              <c:f>'[5]Ficha 2'!$I$20</c:f>
              <c:strCache>
                <c:ptCount val="1"/>
              </c:strCache>
            </c:strRef>
          </c:tx>
          <c:spPr>
            <a:ln w="34925" cap="rnd">
              <a:solidFill>
                <a:schemeClr val="accent3"/>
              </a:solidFill>
              <a:round/>
            </a:ln>
            <a:effectLst>
              <a:outerShdw blurRad="40000" dist="23000" dir="5400000" rotWithShape="0">
                <a:srgbClr val="000000">
                  <a:alpha val="35000"/>
                </a:srgbClr>
              </a:outerShdw>
            </a:effectLst>
          </c:spPr>
          <c:marker>
            <c:symbol val="none"/>
          </c:marker>
          <c:cat>
            <c:strRef>
              <c:f>'[5]Ficha 2'!$A$21:$A$27</c:f>
              <c:strCache>
                <c:ptCount val="7"/>
                <c:pt idx="0">
                  <c:v>2018-01</c:v>
                </c:pt>
                <c:pt idx="1">
                  <c:v>2018-02</c:v>
                </c:pt>
                <c:pt idx="2">
                  <c:v>2019-01</c:v>
                </c:pt>
                <c:pt idx="3">
                  <c:v>2019-02</c:v>
                </c:pt>
                <c:pt idx="4">
                  <c:v>2020-01</c:v>
                </c:pt>
                <c:pt idx="5">
                  <c:v>2020-02</c:v>
                </c:pt>
                <c:pt idx="6">
                  <c:v>2021-01</c:v>
                </c:pt>
              </c:strCache>
            </c:strRef>
          </c:cat>
          <c:val>
            <c:numRef>
              <c:f>'[5]Ficha 2'!$I$21:$I$27</c:f>
              <c:numCache>
                <c:formatCode>General</c:formatCode>
                <c:ptCount val="7"/>
              </c:numCache>
            </c:numRef>
          </c:val>
          <c:smooth val="0"/>
          <c:extLst>
            <c:ext xmlns:c16="http://schemas.microsoft.com/office/drawing/2014/chart" uri="{C3380CC4-5D6E-409C-BE32-E72D297353CC}">
              <c16:uniqueId val="{00000003-5D39-4FD9-B631-6E3A054F9A07}"/>
            </c:ext>
          </c:extLst>
        </c:ser>
        <c:dLbls>
          <c:showLegendKey val="0"/>
          <c:showVal val="0"/>
          <c:showCatName val="0"/>
          <c:showSerName val="0"/>
          <c:showPercent val="0"/>
          <c:showBubbleSize val="0"/>
        </c:dLbls>
        <c:smooth val="0"/>
        <c:axId val="199244032"/>
        <c:axId val="199266304"/>
      </c:lineChart>
      <c:catAx>
        <c:axId val="199244032"/>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266304"/>
        <c:crosses val="autoZero"/>
        <c:auto val="1"/>
        <c:lblAlgn val="ctr"/>
        <c:lblOffset val="100"/>
        <c:noMultiLvlLbl val="0"/>
      </c:catAx>
      <c:valAx>
        <c:axId val="1992663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2440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a:lstStyle/>
          <a:p>
            <a:pPr>
              <a:defRPr sz="1400" b="1" i="0" u="none" strike="noStrike" baseline="0">
                <a:solidFill>
                  <a:srgbClr val="333333"/>
                </a:solidFill>
                <a:latin typeface="Calibri"/>
                <a:ea typeface="Calibri"/>
                <a:cs typeface="Calibri"/>
              </a:defRPr>
            </a:pPr>
            <a:r>
              <a:rPr lang="es-CO"/>
              <a:t>Continuidad de las partes interesadas (comunidad ITM) en los diferentes servicios ofrecidos por el área de Promoción Cultural</a:t>
            </a:r>
          </a:p>
        </c:rich>
      </c:tx>
      <c:layout>
        <c:manualLayout>
          <c:xMode val="edge"/>
          <c:yMode val="edge"/>
          <c:x val="0.14230352962636428"/>
          <c:y val="1.5368429264813235E-2"/>
        </c:manualLayout>
      </c:layout>
      <c:overlay val="0"/>
      <c:spPr>
        <a:noFill/>
        <a:ln w="25400">
          <a:noFill/>
        </a:ln>
      </c:spPr>
    </c:title>
    <c:autoTitleDeleted val="0"/>
    <c:plotArea>
      <c:layout/>
      <c:barChart>
        <c:barDir val="col"/>
        <c:grouping val="clustered"/>
        <c:varyColors val="0"/>
        <c:ser>
          <c:idx val="0"/>
          <c:order val="0"/>
          <c:tx>
            <c:strRef>
              <c:f>'[6] CULTURA 2020-1'!$D$35</c:f>
              <c:strCache>
                <c:ptCount val="1"/>
                <c:pt idx="0">
                  <c:v>Atendidos</c:v>
                </c:pt>
              </c:strCache>
            </c:strRef>
          </c:tx>
          <c:spPr>
            <a:solidFill>
              <a:srgbClr val="4F81BD"/>
            </a:solidFill>
            <a:ln w="25400">
              <a:noFill/>
            </a:ln>
          </c:spPr>
          <c:invertIfNegative val="0"/>
          <c:dLbls>
            <c:spPr>
              <a:noFill/>
              <a:ln w="25400">
                <a:noFill/>
              </a:ln>
            </c:spPr>
            <c:txPr>
              <a:bodyPr wrap="square" lIns="38100" tIns="19050" rIns="38100" bIns="19050" anchor="ctr">
                <a:spAutoFit/>
              </a:bodyPr>
              <a:lstStyle/>
              <a:p>
                <a:pPr>
                  <a:defRPr sz="900" b="0" i="0" u="none" strike="noStrike" baseline="0">
                    <a:solidFill>
                      <a:srgbClr val="333333"/>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CULTURA 2020-1'!$C$36:$C$46</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'[6] CULTURA 2020-1'!$D$36:$D$46</c:f>
              <c:numCache>
                <c:formatCode>General</c:formatCode>
                <c:ptCount val="11"/>
                <c:pt idx="0">
                  <c:v>2451</c:v>
                </c:pt>
                <c:pt idx="1">
                  <c:v>2284</c:v>
                </c:pt>
                <c:pt idx="2">
                  <c:v>2140</c:v>
                </c:pt>
                <c:pt idx="3">
                  <c:v>1744</c:v>
                </c:pt>
                <c:pt idx="4">
                  <c:v>2283</c:v>
                </c:pt>
                <c:pt idx="5">
                  <c:v>2094</c:v>
                </c:pt>
                <c:pt idx="6">
                  <c:v>1976</c:v>
                </c:pt>
                <c:pt idx="7">
                  <c:v>2045</c:v>
                </c:pt>
                <c:pt idx="8">
                  <c:v>1445</c:v>
                </c:pt>
                <c:pt idx="9">
                  <c:v>1509</c:v>
                </c:pt>
                <c:pt idx="10">
                  <c:v>901</c:v>
                </c:pt>
              </c:numCache>
            </c:numRef>
          </c:val>
          <c:extLst>
            <c:ext xmlns:c16="http://schemas.microsoft.com/office/drawing/2014/chart" uri="{C3380CC4-5D6E-409C-BE32-E72D297353CC}">
              <c16:uniqueId val="{00000000-5558-4D28-8AD2-439DD70BDA4F}"/>
            </c:ext>
          </c:extLst>
        </c:ser>
        <c:ser>
          <c:idx val="1"/>
          <c:order val="1"/>
          <c:tx>
            <c:strRef>
              <c:f>'[6] CULTURA 2020-1'!$E$35</c:f>
              <c:strCache>
                <c:ptCount val="1"/>
                <c:pt idx="0">
                  <c:v>Continuan </c:v>
                </c:pt>
              </c:strCache>
            </c:strRef>
          </c:tx>
          <c:spPr>
            <a:solidFill>
              <a:srgbClr val="C0504D"/>
            </a:solidFill>
            <a:ln w="25400">
              <a:noFill/>
            </a:ln>
          </c:spPr>
          <c:invertIfNegative val="0"/>
          <c:dLbls>
            <c:spPr>
              <a:noFill/>
              <a:ln w="25400">
                <a:noFill/>
              </a:ln>
            </c:spPr>
            <c:txPr>
              <a:bodyPr wrap="square" lIns="38100" tIns="19050" rIns="38100" bIns="19050" anchor="ctr">
                <a:spAutoFit/>
              </a:bodyPr>
              <a:lstStyle/>
              <a:p>
                <a:pPr>
                  <a:defRPr sz="900" b="0" i="0" u="none" strike="noStrike" baseline="0">
                    <a:solidFill>
                      <a:srgbClr val="333333"/>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CULTURA 2020-1'!$C$36:$C$46</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'[6] CULTURA 2020-1'!$E$36:$E$46</c:f>
              <c:numCache>
                <c:formatCode>General</c:formatCode>
                <c:ptCount val="11"/>
                <c:pt idx="0">
                  <c:v>378</c:v>
                </c:pt>
                <c:pt idx="1">
                  <c:v>291</c:v>
                </c:pt>
                <c:pt idx="2">
                  <c:v>357</c:v>
                </c:pt>
                <c:pt idx="3">
                  <c:v>323</c:v>
                </c:pt>
                <c:pt idx="4">
                  <c:v>762</c:v>
                </c:pt>
                <c:pt idx="5">
                  <c:v>697</c:v>
                </c:pt>
                <c:pt idx="6">
                  <c:v>636</c:v>
                </c:pt>
                <c:pt idx="7">
                  <c:v>492</c:v>
                </c:pt>
                <c:pt idx="8">
                  <c:v>502</c:v>
                </c:pt>
                <c:pt idx="9">
                  <c:v>301</c:v>
                </c:pt>
                <c:pt idx="10">
                  <c:v>281</c:v>
                </c:pt>
              </c:numCache>
            </c:numRef>
          </c:val>
          <c:extLst>
            <c:ext xmlns:c16="http://schemas.microsoft.com/office/drawing/2014/chart" uri="{C3380CC4-5D6E-409C-BE32-E72D297353CC}">
              <c16:uniqueId val="{00000001-5558-4D28-8AD2-439DD70BDA4F}"/>
            </c:ext>
          </c:extLst>
        </c:ser>
        <c:dLbls>
          <c:showLegendKey val="0"/>
          <c:showVal val="0"/>
          <c:showCatName val="0"/>
          <c:showSerName val="0"/>
          <c:showPercent val="0"/>
          <c:showBubbleSize val="0"/>
        </c:dLbls>
        <c:gapWidth val="219"/>
        <c:overlap val="-27"/>
        <c:axId val="201255936"/>
        <c:axId val="201262208"/>
      </c:barChart>
      <c:lineChart>
        <c:grouping val="standard"/>
        <c:varyColors val="0"/>
        <c:ser>
          <c:idx val="2"/>
          <c:order val="2"/>
          <c:tx>
            <c:strRef>
              <c:f>'[6] CULTURA 2020-1'!$F$35</c:f>
              <c:strCache>
                <c:ptCount val="1"/>
                <c:pt idx="0">
                  <c:v>Porcentaje  </c:v>
                </c:pt>
              </c:strCache>
            </c:strRef>
          </c:tx>
          <c:spPr>
            <a:ln w="28575" cap="rnd">
              <a:solidFill>
                <a:schemeClr val="accent3"/>
              </a:solidFill>
              <a:round/>
            </a:ln>
            <a:effectLst/>
          </c:spPr>
          <c:marker>
            <c:symbol val="none"/>
          </c:marker>
          <c:dLbls>
            <c:spPr>
              <a:noFill/>
              <a:ln w="25400">
                <a:noFill/>
              </a:ln>
            </c:spPr>
            <c:txPr>
              <a:bodyPr wrap="square" lIns="38100" tIns="19050" rIns="38100" bIns="19050" anchor="ctr">
                <a:spAutoFit/>
              </a:bodyPr>
              <a:lstStyle/>
              <a:p>
                <a:pPr>
                  <a:defRPr sz="900" b="0" i="0" u="none" strike="noStrike" baseline="0">
                    <a:solidFill>
                      <a:srgbClr val="333333"/>
                    </a:solidFill>
                    <a:latin typeface="Calibri"/>
                    <a:ea typeface="Calibri"/>
                    <a:cs typeface="Calibri"/>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'[6] CULTURA 2020-1'!$C$36:$C$46</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'[6] CULTURA 2020-1'!$F$36:$F$46</c:f>
              <c:numCache>
                <c:formatCode>General</c:formatCode>
                <c:ptCount val="11"/>
                <c:pt idx="0">
                  <c:v>0.15422276621787026</c:v>
                </c:pt>
                <c:pt idx="1">
                  <c:v>0.12740805604203154</c:v>
                </c:pt>
                <c:pt idx="2">
                  <c:v>0.16682242990654206</c:v>
                </c:pt>
                <c:pt idx="3">
                  <c:v>0.18520642201834864</c:v>
                </c:pt>
                <c:pt idx="4">
                  <c:v>0.33377135348226017</c:v>
                </c:pt>
                <c:pt idx="5">
                  <c:v>0.33285577841451769</c:v>
                </c:pt>
                <c:pt idx="6">
                  <c:v>0.32186234817813764</c:v>
                </c:pt>
                <c:pt idx="7">
                  <c:v>0.24058679706601466</c:v>
                </c:pt>
                <c:pt idx="8">
                  <c:v>0.34740484429065743</c:v>
                </c:pt>
                <c:pt idx="9">
                  <c:v>0.19946984758117958</c:v>
                </c:pt>
                <c:pt idx="10">
                  <c:v>0.31187569367369589</c:v>
                </c:pt>
              </c:numCache>
            </c:numRef>
          </c:val>
          <c:smooth val="0"/>
          <c:extLst>
            <c:ext xmlns:c16="http://schemas.microsoft.com/office/drawing/2014/chart" uri="{C3380CC4-5D6E-409C-BE32-E72D297353CC}">
              <c16:uniqueId val="{00000002-5558-4D28-8AD2-439DD70BDA4F}"/>
            </c:ext>
          </c:extLst>
        </c:ser>
        <c:dLbls>
          <c:showLegendKey val="0"/>
          <c:showVal val="0"/>
          <c:showCatName val="0"/>
          <c:showSerName val="0"/>
          <c:showPercent val="0"/>
          <c:showBubbleSize val="0"/>
        </c:dLbls>
        <c:marker val="1"/>
        <c:smooth val="0"/>
        <c:axId val="201264128"/>
        <c:axId val="201270016"/>
      </c:lineChart>
      <c:catAx>
        <c:axId val="201255936"/>
        <c:scaling>
          <c:orientation val="minMax"/>
        </c:scaling>
        <c:delete val="0"/>
        <c:axPos val="b"/>
        <c:title>
          <c:tx>
            <c:rich>
              <a:bodyPr/>
              <a:lstStyle/>
              <a:p>
                <a:pPr>
                  <a:defRPr sz="1000" b="0" i="0" u="none" strike="noStrike" baseline="0">
                    <a:solidFill>
                      <a:srgbClr val="333333"/>
                    </a:solidFill>
                    <a:latin typeface="Calibri"/>
                    <a:ea typeface="Calibri"/>
                    <a:cs typeface="Calibri"/>
                  </a:defRPr>
                </a:pPr>
                <a:r>
                  <a:rPr lang="es-CO"/>
                  <a:t>Periodo</a:t>
                </a:r>
              </a:p>
            </c:rich>
          </c:tx>
          <c:overlay val="0"/>
          <c:spPr>
            <a:noFill/>
            <a:ln w="25400">
              <a:noFill/>
            </a:ln>
          </c:sp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vert="horz"/>
          <a:lstStyle/>
          <a:p>
            <a:pPr>
              <a:defRPr sz="900" b="0" i="0" u="none" strike="noStrike" baseline="0">
                <a:solidFill>
                  <a:srgbClr val="333333"/>
                </a:solidFill>
                <a:latin typeface="Calibri"/>
                <a:ea typeface="Calibri"/>
                <a:cs typeface="Calibri"/>
              </a:defRPr>
            </a:pPr>
            <a:endParaRPr lang="en-US"/>
          </a:p>
        </c:txPr>
        <c:crossAx val="201262208"/>
        <c:crosses val="autoZero"/>
        <c:auto val="1"/>
        <c:lblAlgn val="ctr"/>
        <c:lblOffset val="100"/>
        <c:noMultiLvlLbl val="0"/>
      </c:catAx>
      <c:valAx>
        <c:axId val="201262208"/>
        <c:scaling>
          <c:orientation val="minMax"/>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a:lstStyle/>
              <a:p>
                <a:pPr>
                  <a:defRPr sz="1000" b="0" i="0" u="none" strike="noStrike" baseline="0">
                    <a:solidFill>
                      <a:srgbClr val="333333"/>
                    </a:solidFill>
                    <a:latin typeface="Calibri"/>
                    <a:ea typeface="Calibri"/>
                    <a:cs typeface="Calibri"/>
                  </a:defRPr>
                </a:pPr>
                <a:r>
                  <a:rPr lang="es-CO"/>
                  <a:t>cantiddad de personas Atendidas</a:t>
                </a:r>
              </a:p>
            </c:rich>
          </c:tx>
          <c:overlay val="0"/>
          <c:spPr>
            <a:noFill/>
            <a:ln w="25400">
              <a:noFill/>
            </a:ln>
          </c:spPr>
        </c:title>
        <c:numFmt formatCode="General" sourceLinked="1"/>
        <c:majorTickMark val="none"/>
        <c:minorTickMark val="none"/>
        <c:tickLblPos val="nextTo"/>
        <c:spPr>
          <a:ln w="9525">
            <a:noFill/>
          </a:ln>
        </c:spPr>
        <c:txPr>
          <a:bodyPr rot="0" vert="horz"/>
          <a:lstStyle/>
          <a:p>
            <a:pPr>
              <a:defRPr sz="900" b="1" i="0" u="none" strike="noStrike" baseline="0">
                <a:solidFill>
                  <a:srgbClr val="333333"/>
                </a:solidFill>
                <a:latin typeface="Calibri"/>
                <a:ea typeface="Calibri"/>
                <a:cs typeface="Calibri"/>
              </a:defRPr>
            </a:pPr>
            <a:endParaRPr lang="en-US"/>
          </a:p>
        </c:txPr>
        <c:crossAx val="201255936"/>
        <c:crosses val="autoZero"/>
        <c:crossBetween val="between"/>
      </c:valAx>
      <c:catAx>
        <c:axId val="201264128"/>
        <c:scaling>
          <c:orientation val="minMax"/>
        </c:scaling>
        <c:delete val="1"/>
        <c:axPos val="b"/>
        <c:numFmt formatCode="General" sourceLinked="1"/>
        <c:majorTickMark val="out"/>
        <c:minorTickMark val="none"/>
        <c:tickLblPos val="nextTo"/>
        <c:crossAx val="201270016"/>
        <c:crosses val="autoZero"/>
        <c:auto val="1"/>
        <c:lblAlgn val="ctr"/>
        <c:lblOffset val="100"/>
        <c:noMultiLvlLbl val="0"/>
      </c:catAx>
      <c:valAx>
        <c:axId val="201270016"/>
        <c:scaling>
          <c:orientation val="minMax"/>
        </c:scaling>
        <c:delete val="0"/>
        <c:axPos val="r"/>
        <c:title>
          <c:tx>
            <c:rich>
              <a:bodyPr/>
              <a:lstStyle/>
              <a:p>
                <a:pPr>
                  <a:defRPr sz="1000" b="0" i="0" u="none" strike="noStrike" baseline="0">
                    <a:solidFill>
                      <a:srgbClr val="333333"/>
                    </a:solidFill>
                    <a:latin typeface="Calibri"/>
                    <a:ea typeface="Calibri"/>
                    <a:cs typeface="Calibri"/>
                  </a:defRPr>
                </a:pPr>
                <a:r>
                  <a:rPr lang="es-CO"/>
                  <a:t>Porcentaje de personas  que continuan</a:t>
                </a:r>
              </a:p>
            </c:rich>
          </c:tx>
          <c:overlay val="0"/>
          <c:spPr>
            <a:noFill/>
            <a:ln w="25400">
              <a:noFill/>
            </a:ln>
          </c:spPr>
        </c:title>
        <c:numFmt formatCode="General" sourceLinked="1"/>
        <c:majorTickMark val="none"/>
        <c:minorTickMark val="none"/>
        <c:tickLblPos val="nextTo"/>
        <c:spPr>
          <a:ln w="9525">
            <a:noFill/>
          </a:ln>
        </c:spPr>
        <c:txPr>
          <a:bodyPr rot="0" vert="horz"/>
          <a:lstStyle/>
          <a:p>
            <a:pPr>
              <a:defRPr sz="900" b="1" i="0" u="none" strike="noStrike" baseline="0">
                <a:solidFill>
                  <a:srgbClr val="333333"/>
                </a:solidFill>
                <a:latin typeface="Calibri"/>
                <a:ea typeface="Calibri"/>
                <a:cs typeface="Calibri"/>
              </a:defRPr>
            </a:pPr>
            <a:endParaRPr lang="en-US"/>
          </a:p>
        </c:txPr>
        <c:crossAx val="201264128"/>
        <c:crosses val="max"/>
        <c:crossBetween val="between"/>
      </c:valAx>
      <c:spPr>
        <a:noFill/>
        <a:ln w="25400">
          <a:noFill/>
        </a:ln>
      </c:spPr>
    </c:plotArea>
    <c:legend>
      <c:legendPos val="r"/>
      <c:layout>
        <c:manualLayout>
          <c:xMode val="edge"/>
          <c:yMode val="edge"/>
          <c:x val="0.34750119072953717"/>
          <c:y val="0.93462995469515364"/>
          <c:w val="0.29730662045622674"/>
          <c:h val="4.430535355055143E-2"/>
        </c:manualLayout>
      </c:layout>
      <c:overlay val="0"/>
      <c:spPr>
        <a:noFill/>
        <a:ln w="25400">
          <a:noFill/>
        </a:ln>
      </c:spPr>
      <c:txPr>
        <a:bodyPr/>
        <a:lstStyle/>
        <a:p>
          <a:pPr>
            <a:defRPr sz="825" b="0" i="0" u="none" strike="noStrike" baseline="0">
              <a:solidFill>
                <a:srgbClr val="333333"/>
              </a:solidFill>
              <a:latin typeface="Calibri"/>
              <a:ea typeface="Calibri"/>
              <a:cs typeface="Calibri"/>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sz="1400" b="1" i="0" u="none" strike="noStrike" baseline="0">
                <a:effectLst/>
              </a:rPr>
              <a:t>Estudiantes beneficiados con apoyos económicos</a:t>
            </a:r>
            <a:endParaRPr lang="es-CO"/>
          </a:p>
        </c:rich>
      </c:tx>
      <c:overlay val="0"/>
      <c:spPr>
        <a:noFill/>
        <a:ln>
          <a:noFill/>
        </a:ln>
        <a:effectLst/>
      </c:spPr>
    </c:title>
    <c:autoTitleDeleted val="0"/>
    <c:plotArea>
      <c:layout/>
      <c:lineChart>
        <c:grouping val="standard"/>
        <c:varyColors val="0"/>
        <c:ser>
          <c:idx val="0"/>
          <c:order val="0"/>
          <c:tx>
            <c:strRef>
              <c:f>'[8]Ficha 3'!$H$21</c:f>
              <c:strCache>
                <c:ptCount val="1"/>
                <c:pt idx="0">
                  <c:v>Resultado de la medición del indicador</c:v>
                </c:pt>
              </c:strCache>
            </c:strRef>
          </c:tx>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'[8]Ficha 3'!$B$22:$B$32</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'[8]Ficha 3'!$H$22:$H$32</c:f>
              <c:numCache>
                <c:formatCode>General</c:formatCode>
                <c:ptCount val="11"/>
                <c:pt idx="0">
                  <c:v>0.82571678978339802</c:v>
                </c:pt>
                <c:pt idx="1">
                  <c:v>0.81052755534620824</c:v>
                </c:pt>
                <c:pt idx="2">
                  <c:v>0.86182085168869305</c:v>
                </c:pt>
                <c:pt idx="3">
                  <c:v>0.8340359752670039</c:v>
                </c:pt>
                <c:pt idx="4">
                  <c:v>0.8062848050914877</c:v>
                </c:pt>
                <c:pt idx="5">
                  <c:v>0.82257474069554604</c:v>
                </c:pt>
                <c:pt idx="6">
                  <c:v>0.84301398972905972</c:v>
                </c:pt>
                <c:pt idx="7">
                  <c:v>0.85488665923448537</c:v>
                </c:pt>
                <c:pt idx="8">
                  <c:v>0.88000446080071371</c:v>
                </c:pt>
                <c:pt idx="9">
                  <c:v>0.88817150898104458</c:v>
                </c:pt>
                <c:pt idx="10">
                  <c:v>0.8438954226245875</c:v>
                </c:pt>
              </c:numCache>
            </c:numRef>
          </c:val>
          <c:smooth val="0"/>
          <c:extLst>
            <c:ext xmlns:c16="http://schemas.microsoft.com/office/drawing/2014/chart" uri="{C3380CC4-5D6E-409C-BE32-E72D297353CC}">
              <c16:uniqueId val="{00000000-94FC-48B7-9480-70C5C86594E2}"/>
            </c:ext>
          </c:extLst>
        </c:ser>
        <c:ser>
          <c:idx val="1"/>
          <c:order val="1"/>
          <c:tx>
            <c:strRef>
              <c:f>'[8]Ficha 3'!$I$21</c:f>
              <c:strCache>
                <c:ptCount val="1"/>
                <c:pt idx="0">
                  <c:v>0</c:v>
                </c:pt>
              </c:strCache>
            </c:strRef>
          </c:tx>
          <c:spPr>
            <a:ln w="28575" cap="rnd">
              <a:solidFill>
                <a:schemeClr val="accent2"/>
              </a:solidFill>
              <a:round/>
            </a:ln>
            <a:effectLst/>
          </c:spPr>
          <c:marker>
            <c:symbol val="none"/>
          </c:marker>
          <c:cat>
            <c:strRef>
              <c:f>'[8]Ficha 3'!$B$22:$B$32</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'[8]Ficha 3'!$I$22:$I$30</c:f>
              <c:numCache>
                <c:formatCode>General</c:formatCode>
                <c:ptCount val="9"/>
                <c:pt idx="0">
                  <c:v>0</c:v>
                </c:pt>
                <c:pt idx="1">
                  <c:v>0</c:v>
                </c:pt>
                <c:pt idx="2">
                  <c:v>0</c:v>
                </c:pt>
                <c:pt idx="3">
                  <c:v>0</c:v>
                </c:pt>
                <c:pt idx="4">
                  <c:v>0</c:v>
                </c:pt>
                <c:pt idx="5">
                  <c:v>0</c:v>
                </c:pt>
                <c:pt idx="6">
                  <c:v>0</c:v>
                </c:pt>
                <c:pt idx="7">
                  <c:v>0</c:v>
                </c:pt>
                <c:pt idx="8">
                  <c:v>0</c:v>
                </c:pt>
              </c:numCache>
            </c:numRef>
          </c:val>
          <c:smooth val="0"/>
          <c:extLst>
            <c:ext xmlns:c16="http://schemas.microsoft.com/office/drawing/2014/chart" uri="{C3380CC4-5D6E-409C-BE32-E72D297353CC}">
              <c16:uniqueId val="{00000001-94FC-48B7-9480-70C5C86594E2}"/>
            </c:ext>
          </c:extLst>
        </c:ser>
        <c:ser>
          <c:idx val="2"/>
          <c:order val="2"/>
          <c:tx>
            <c:strRef>
              <c:f>'[8]Ficha 3'!$J$21</c:f>
              <c:strCache>
                <c:ptCount val="1"/>
                <c:pt idx="0">
                  <c:v>0</c:v>
                </c:pt>
              </c:strCache>
            </c:strRef>
          </c:tx>
          <c:spPr>
            <a:ln w="28575" cap="rnd">
              <a:solidFill>
                <a:schemeClr val="accent3"/>
              </a:solidFill>
              <a:round/>
            </a:ln>
            <a:effectLst/>
          </c:spPr>
          <c:marker>
            <c:symbol val="none"/>
          </c:marker>
          <c:cat>
            <c:strRef>
              <c:f>'[8]Ficha 3'!$B$22:$B$32</c:f>
              <c:strCache>
                <c:ptCount val="11"/>
                <c:pt idx="0">
                  <c:v>2016-1</c:v>
                </c:pt>
                <c:pt idx="1">
                  <c:v>2016-2</c:v>
                </c:pt>
                <c:pt idx="2">
                  <c:v>2017-1</c:v>
                </c:pt>
                <c:pt idx="3">
                  <c:v>2017-2</c:v>
                </c:pt>
                <c:pt idx="4">
                  <c:v>2018-1</c:v>
                </c:pt>
                <c:pt idx="5">
                  <c:v>2018-2</c:v>
                </c:pt>
                <c:pt idx="6">
                  <c:v>2019-1</c:v>
                </c:pt>
                <c:pt idx="7">
                  <c:v>2019-2</c:v>
                </c:pt>
                <c:pt idx="8">
                  <c:v>2020-1</c:v>
                </c:pt>
                <c:pt idx="9">
                  <c:v>2020-2</c:v>
                </c:pt>
                <c:pt idx="10">
                  <c:v>2021-1</c:v>
                </c:pt>
              </c:strCache>
            </c:strRef>
          </c:cat>
          <c:val>
            <c:numRef>
              <c:f>'[8]Ficha 3'!$J$22:$J$30</c:f>
              <c:numCache>
                <c:formatCode>General</c:formatCode>
                <c:ptCount val="9"/>
                <c:pt idx="0">
                  <c:v>0</c:v>
                </c:pt>
                <c:pt idx="1">
                  <c:v>0</c:v>
                </c:pt>
                <c:pt idx="2">
                  <c:v>0</c:v>
                </c:pt>
                <c:pt idx="3">
                  <c:v>0</c:v>
                </c:pt>
                <c:pt idx="4">
                  <c:v>0</c:v>
                </c:pt>
                <c:pt idx="5">
                  <c:v>0</c:v>
                </c:pt>
                <c:pt idx="6">
                  <c:v>0</c:v>
                </c:pt>
                <c:pt idx="7">
                  <c:v>0</c:v>
                </c:pt>
                <c:pt idx="8">
                  <c:v>0</c:v>
                </c:pt>
              </c:numCache>
            </c:numRef>
          </c:val>
          <c:smooth val="0"/>
          <c:extLst>
            <c:ext xmlns:c16="http://schemas.microsoft.com/office/drawing/2014/chart" uri="{C3380CC4-5D6E-409C-BE32-E72D297353CC}">
              <c16:uniqueId val="{00000002-94FC-48B7-9480-70C5C86594E2}"/>
            </c:ext>
          </c:extLst>
        </c:ser>
        <c:dLbls>
          <c:showLegendKey val="0"/>
          <c:showVal val="0"/>
          <c:showCatName val="0"/>
          <c:showSerName val="0"/>
          <c:showPercent val="0"/>
          <c:showBubbleSize val="0"/>
        </c:dLbls>
        <c:smooth val="0"/>
        <c:axId val="201661056"/>
        <c:axId val="201675136"/>
      </c:lineChart>
      <c:catAx>
        <c:axId val="201661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675136"/>
        <c:crosses val="autoZero"/>
        <c:auto val="1"/>
        <c:lblAlgn val="ctr"/>
        <c:lblOffset val="100"/>
        <c:noMultiLvlLbl val="0"/>
      </c:catAx>
      <c:valAx>
        <c:axId val="20167513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1661056"/>
        <c:crosses val="autoZero"/>
        <c:crossBetween val="between"/>
      </c:valAx>
      <c:spPr>
        <a:noFill/>
        <a:ln>
          <a:noFill/>
        </a:ln>
        <a:effectLst/>
      </c:spPr>
    </c:plotArea>
    <c:legend>
      <c:legendPos val="b"/>
      <c:legendEntry>
        <c:idx val="1"/>
        <c:delete val="1"/>
      </c:legendEntry>
      <c:legendEntry>
        <c:idx val="2"/>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2" Type="http://schemas.openxmlformats.org/officeDocument/2006/relationships/image" Target="cid:image001.jpg@01CE0DF1.E4167700" TargetMode="Externa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cid:image001.jpg@01CE0DF1.E4167700" TargetMode="External"/><Relationship Id="rId1" Type="http://schemas.openxmlformats.org/officeDocument/2006/relationships/image" Target="../media/image2.jpe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7.gif"/><Relationship Id="rId2" Type="http://schemas.openxmlformats.org/officeDocument/2006/relationships/image" Target="../media/image6.png"/><Relationship Id="rId1" Type="http://schemas.openxmlformats.org/officeDocument/2006/relationships/image" Target="../media/image5.png"/><Relationship Id="rId6" Type="http://schemas.openxmlformats.org/officeDocument/2006/relationships/chart" Target="../charts/chart2.xml"/><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7.gif"/><Relationship Id="rId2" Type="http://schemas.openxmlformats.org/officeDocument/2006/relationships/image" Target="../media/image11.png"/><Relationship Id="rId1" Type="http://schemas.openxmlformats.org/officeDocument/2006/relationships/image" Target="../media/image10.png"/><Relationship Id="rId5" Type="http://schemas.openxmlformats.org/officeDocument/2006/relationships/chart" Target="../charts/chart3.xml"/><Relationship Id="rId4" Type="http://schemas.openxmlformats.org/officeDocument/2006/relationships/image" Target="../media/image8.jpeg"/></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12.png"/><Relationship Id="rId1" Type="http://schemas.openxmlformats.org/officeDocument/2006/relationships/image" Target="../media/image2.jpeg"/><Relationship Id="rId4" Type="http://schemas.openxmlformats.org/officeDocument/2006/relationships/image" Target="../media/image14.png"/></Relationships>
</file>

<file path=xl/drawings/_rels/drawing6.xml.rels><?xml version="1.0" encoding="UTF-8" standalone="yes"?>
<Relationships xmlns="http://schemas.openxmlformats.org/package/2006/relationships"><Relationship Id="rId8" Type="http://schemas.openxmlformats.org/officeDocument/2006/relationships/chart" Target="../charts/chart4.xml"/><Relationship Id="rId3" Type="http://schemas.openxmlformats.org/officeDocument/2006/relationships/image" Target="../media/image7.gif"/><Relationship Id="rId7" Type="http://schemas.openxmlformats.org/officeDocument/2006/relationships/image" Target="../media/image9.jpeg"/><Relationship Id="rId2" Type="http://schemas.openxmlformats.org/officeDocument/2006/relationships/image" Target="../media/image16.png"/><Relationship Id="rId1" Type="http://schemas.openxmlformats.org/officeDocument/2006/relationships/image" Target="../media/image15.png"/><Relationship Id="rId6" Type="http://schemas.openxmlformats.org/officeDocument/2006/relationships/image" Target="../media/image17.png"/><Relationship Id="rId5" Type="http://schemas.openxmlformats.org/officeDocument/2006/relationships/image" Target="../media/image6.png"/><Relationship Id="rId4" Type="http://schemas.openxmlformats.org/officeDocument/2006/relationships/image" Target="../media/image8.jpeg"/></Relationships>
</file>

<file path=xl/drawings/_rels/drawing7.xml.rels><?xml version="1.0" encoding="UTF-8" standalone="yes"?>
<Relationships xmlns="http://schemas.openxmlformats.org/package/2006/relationships"><Relationship Id="rId8" Type="http://schemas.openxmlformats.org/officeDocument/2006/relationships/image" Target="../media/image23.jpeg"/><Relationship Id="rId3" Type="http://schemas.openxmlformats.org/officeDocument/2006/relationships/image" Target="../media/image7.gif"/><Relationship Id="rId7" Type="http://schemas.openxmlformats.org/officeDocument/2006/relationships/image" Target="../media/image22.png"/><Relationship Id="rId2" Type="http://schemas.openxmlformats.org/officeDocument/2006/relationships/image" Target="../media/image19.png"/><Relationship Id="rId1" Type="http://schemas.openxmlformats.org/officeDocument/2006/relationships/image" Target="../media/image18.png"/><Relationship Id="rId6" Type="http://schemas.openxmlformats.org/officeDocument/2006/relationships/image" Target="../media/image21.png"/><Relationship Id="rId5" Type="http://schemas.openxmlformats.org/officeDocument/2006/relationships/image" Target="../media/image20.jpeg"/><Relationship Id="rId4" Type="http://schemas.openxmlformats.org/officeDocument/2006/relationships/image" Target="../media/image8.jpeg"/><Relationship Id="rId9"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oneCellAnchor>
    <xdr:from>
      <xdr:col>1</xdr:col>
      <xdr:colOff>296121</xdr:colOff>
      <xdr:row>1</xdr:row>
      <xdr:rowOff>101179</xdr:rowOff>
    </xdr:from>
    <xdr:ext cx="763059" cy="333161"/>
    <xdr:pic>
      <xdr:nvPicPr>
        <xdr:cNvPr id="2" name="1 Imagen" descr="Descripción: Descripción: Descripción: logo para firma">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572346" y="301204"/>
          <a:ext cx="763059" cy="333161"/>
        </a:xfrm>
        <a:prstGeom prst="rect">
          <a:avLst/>
        </a:prstGeom>
        <a:noFill/>
        <a:ln>
          <a:noFill/>
        </a:ln>
      </xdr:spPr>
    </xdr:pic>
    <xdr:clientData/>
  </xdr:oneCellAnchor>
  <xdr:twoCellAnchor>
    <xdr:from>
      <xdr:col>1</xdr:col>
      <xdr:colOff>47625</xdr:colOff>
      <xdr:row>34</xdr:row>
      <xdr:rowOff>47624</xdr:rowOff>
    </xdr:from>
    <xdr:to>
      <xdr:col>10</xdr:col>
      <xdr:colOff>1119187</xdr:colOff>
      <xdr:row>34</xdr:row>
      <xdr:rowOff>2629580</xdr:rowOff>
    </xdr:to>
    <xdr:graphicFrame macro="">
      <xdr:nvGraphicFramePr>
        <xdr:cNvPr id="3" name="Gráfico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xdr:col>
      <xdr:colOff>296121</xdr:colOff>
      <xdr:row>1</xdr:row>
      <xdr:rowOff>101179</xdr:rowOff>
    </xdr:from>
    <xdr:ext cx="763059" cy="333161"/>
    <xdr:pic>
      <xdr:nvPicPr>
        <xdr:cNvPr id="2" name="1 Imagen" descr="Descripción: Descripción: Descripción: logo para firma">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572346" y="263104"/>
          <a:ext cx="763059" cy="333161"/>
        </a:xfrm>
        <a:prstGeom prst="rect">
          <a:avLst/>
        </a:prstGeom>
        <a:noFill/>
        <a:ln>
          <a:noFill/>
        </a:ln>
      </xdr:spPr>
    </xdr:pic>
    <xdr:clientData/>
  </xdr:oneCellAnchor>
  <xdr:twoCellAnchor editAs="oneCell">
    <xdr:from>
      <xdr:col>1</xdr:col>
      <xdr:colOff>1100137</xdr:colOff>
      <xdr:row>35</xdr:row>
      <xdr:rowOff>226219</xdr:rowOff>
    </xdr:from>
    <xdr:to>
      <xdr:col>9</xdr:col>
      <xdr:colOff>411955</xdr:colOff>
      <xdr:row>35</xdr:row>
      <xdr:rowOff>252866</xdr:rowOff>
    </xdr:to>
    <xdr:pic>
      <xdr:nvPicPr>
        <xdr:cNvPr id="3" name="Imagen 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3"/>
        <a:stretch>
          <a:fillRect/>
        </a:stretch>
      </xdr:blipFill>
      <xdr:spPr>
        <a:xfrm>
          <a:off x="1376362" y="7627144"/>
          <a:ext cx="6169818" cy="26647"/>
        </a:xfrm>
        <a:prstGeom prst="rect">
          <a:avLst/>
        </a:prstGeom>
      </xdr:spPr>
    </xdr:pic>
    <xdr:clientData/>
  </xdr:twoCellAnchor>
  <xdr:twoCellAnchor editAs="oneCell">
    <xdr:from>
      <xdr:col>4</xdr:col>
      <xdr:colOff>396240</xdr:colOff>
      <xdr:row>35</xdr:row>
      <xdr:rowOff>182880</xdr:rowOff>
    </xdr:from>
    <xdr:to>
      <xdr:col>10</xdr:col>
      <xdr:colOff>1836420</xdr:colOff>
      <xdr:row>35</xdr:row>
      <xdr:rowOff>2095500</xdr:rowOff>
    </xdr:to>
    <xdr:pic>
      <xdr:nvPicPr>
        <xdr:cNvPr id="5" name="Imagen 4">
          <a:extLst>
            <a:ext uri="{FF2B5EF4-FFF2-40B4-BE49-F238E27FC236}">
              <a16:creationId xmlns:a16="http://schemas.microsoft.com/office/drawing/2014/main" id="{2414D87B-B852-4B7C-81E1-89B1C8E1A0B9}"/>
            </a:ext>
          </a:extLst>
        </xdr:cNvPr>
        <xdr:cNvPicPr>
          <a:picLocks noChangeAspect="1"/>
        </xdr:cNvPicPr>
      </xdr:nvPicPr>
      <xdr:blipFill>
        <a:blip xmlns:r="http://schemas.openxmlformats.org/officeDocument/2006/relationships" r:embed="rId4"/>
        <a:stretch>
          <a:fillRect/>
        </a:stretch>
      </xdr:blipFill>
      <xdr:spPr>
        <a:xfrm>
          <a:off x="3459480" y="8191500"/>
          <a:ext cx="7239000" cy="19126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411692</xdr:colOff>
      <xdr:row>1</xdr:row>
      <xdr:rowOff>52918</xdr:rowOff>
    </xdr:from>
    <xdr:to>
      <xdr:col>1</xdr:col>
      <xdr:colOff>758429</xdr:colOff>
      <xdr:row>3</xdr:row>
      <xdr:rowOff>165100</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342" y="243418"/>
          <a:ext cx="1108737" cy="493182"/>
        </a:xfrm>
        <a:prstGeom prst="rect">
          <a:avLst/>
        </a:prstGeom>
      </xdr:spPr>
    </xdr:pic>
    <xdr:clientData/>
  </xdr:twoCellAnchor>
  <xdr:twoCellAnchor editAs="oneCell">
    <xdr:from>
      <xdr:col>9</xdr:col>
      <xdr:colOff>106681</xdr:colOff>
      <xdr:row>69</xdr:row>
      <xdr:rowOff>38101</xdr:rowOff>
    </xdr:from>
    <xdr:to>
      <xdr:col>9</xdr:col>
      <xdr:colOff>388621</xdr:colOff>
      <xdr:row>70</xdr:row>
      <xdr:rowOff>129541</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88681" y="22983826"/>
          <a:ext cx="281940" cy="472440"/>
        </a:xfrm>
        <a:prstGeom prst="rect">
          <a:avLst/>
        </a:prstGeom>
      </xdr:spPr>
    </xdr:pic>
    <xdr:clientData/>
  </xdr:twoCellAnchor>
  <xdr:twoCellAnchor editAs="oneCell">
    <xdr:from>
      <xdr:col>4</xdr:col>
      <xdr:colOff>304801</xdr:colOff>
      <xdr:row>69</xdr:row>
      <xdr:rowOff>22861</xdr:rowOff>
    </xdr:from>
    <xdr:to>
      <xdr:col>4</xdr:col>
      <xdr:colOff>601981</xdr:colOff>
      <xdr:row>70</xdr:row>
      <xdr:rowOff>129541</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76701" y="22968586"/>
          <a:ext cx="297180" cy="487680"/>
        </a:xfrm>
        <a:prstGeom prst="rect">
          <a:avLst/>
        </a:prstGeom>
      </xdr:spPr>
    </xdr:pic>
    <xdr:clientData/>
  </xdr:twoCellAnchor>
  <xdr:twoCellAnchor editAs="oneCell">
    <xdr:from>
      <xdr:col>6</xdr:col>
      <xdr:colOff>819997</xdr:colOff>
      <xdr:row>69</xdr:row>
      <xdr:rowOff>19897</xdr:rowOff>
    </xdr:from>
    <xdr:to>
      <xdr:col>6</xdr:col>
      <xdr:colOff>821902</xdr:colOff>
      <xdr:row>70</xdr:row>
      <xdr:rowOff>123935</xdr:rowOff>
    </xdr:to>
    <xdr:pic>
      <xdr:nvPicPr>
        <xdr:cNvPr id="5" name="Imagen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73022" y="22965622"/>
          <a:ext cx="297180" cy="485038"/>
        </a:xfrm>
        <a:prstGeom prst="rect">
          <a:avLst/>
        </a:prstGeom>
      </xdr:spPr>
    </xdr:pic>
    <xdr:clientData/>
  </xdr:twoCellAnchor>
  <xdr:twoCellAnchor editAs="oneCell">
    <xdr:from>
      <xdr:col>4</xdr:col>
      <xdr:colOff>304801</xdr:colOff>
      <xdr:row>74</xdr:row>
      <xdr:rowOff>38101</xdr:rowOff>
    </xdr:from>
    <xdr:to>
      <xdr:col>4</xdr:col>
      <xdr:colOff>601981</xdr:colOff>
      <xdr:row>76</xdr:row>
      <xdr:rowOff>144781</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76701" y="24888826"/>
          <a:ext cx="297180" cy="487680"/>
        </a:xfrm>
        <a:prstGeom prst="rect">
          <a:avLst/>
        </a:prstGeom>
      </xdr:spPr>
    </xdr:pic>
    <xdr:clientData/>
  </xdr:twoCellAnchor>
  <xdr:twoCellAnchor editAs="oneCell">
    <xdr:from>
      <xdr:col>6</xdr:col>
      <xdr:colOff>764541</xdr:colOff>
      <xdr:row>74</xdr:row>
      <xdr:rowOff>69851</xdr:rowOff>
    </xdr:from>
    <xdr:to>
      <xdr:col>6</xdr:col>
      <xdr:colOff>775971</xdr:colOff>
      <xdr:row>76</xdr:row>
      <xdr:rowOff>173889</xdr:rowOff>
    </xdr:to>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917566" y="24920576"/>
          <a:ext cx="306705" cy="485038"/>
        </a:xfrm>
        <a:prstGeom prst="rect">
          <a:avLst/>
        </a:prstGeom>
      </xdr:spPr>
    </xdr:pic>
    <xdr:clientData/>
  </xdr:twoCellAnchor>
  <xdr:twoCellAnchor editAs="oneCell">
    <xdr:from>
      <xdr:col>9</xdr:col>
      <xdr:colOff>129541</xdr:colOff>
      <xdr:row>74</xdr:row>
      <xdr:rowOff>53341</xdr:rowOff>
    </xdr:from>
    <xdr:to>
      <xdr:col>9</xdr:col>
      <xdr:colOff>411481</xdr:colOff>
      <xdr:row>76</xdr:row>
      <xdr:rowOff>144781</xdr:rowOff>
    </xdr:to>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511541" y="24904066"/>
          <a:ext cx="281940" cy="472440"/>
        </a:xfrm>
        <a:prstGeom prst="rect">
          <a:avLst/>
        </a:prstGeom>
      </xdr:spPr>
    </xdr:pic>
    <xdr:clientData/>
  </xdr:twoCellAnchor>
  <xdr:twoCellAnchor editAs="oneCell">
    <xdr:from>
      <xdr:col>8</xdr:col>
      <xdr:colOff>434340</xdr:colOff>
      <xdr:row>77</xdr:row>
      <xdr:rowOff>53340</xdr:rowOff>
    </xdr:from>
    <xdr:to>
      <xdr:col>8</xdr:col>
      <xdr:colOff>716280</xdr:colOff>
      <xdr:row>79</xdr:row>
      <xdr:rowOff>144780</xdr:rowOff>
    </xdr:to>
    <xdr:pic>
      <xdr:nvPicPr>
        <xdr:cNvPr id="9" name="Imagen 8">
          <a:extLst>
            <a:ext uri="{FF2B5EF4-FFF2-40B4-BE49-F238E27FC236}">
              <a16:creationId xmlns:a16="http://schemas.microsoft.com/office/drawing/2014/main" id="{00000000-0008-0000-0200-000009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968615" y="25475565"/>
          <a:ext cx="281940" cy="472440"/>
        </a:xfrm>
        <a:prstGeom prst="rect">
          <a:avLst/>
        </a:prstGeom>
      </xdr:spPr>
    </xdr:pic>
    <xdr:clientData/>
  </xdr:twoCellAnchor>
  <xdr:twoCellAnchor editAs="oneCell">
    <xdr:from>
      <xdr:col>5</xdr:col>
      <xdr:colOff>279188</xdr:colOff>
      <xdr:row>77</xdr:row>
      <xdr:rowOff>53340</xdr:rowOff>
    </xdr:from>
    <xdr:to>
      <xdr:col>5</xdr:col>
      <xdr:colOff>559223</xdr:colOff>
      <xdr:row>79</xdr:row>
      <xdr:rowOff>157378</xdr:rowOff>
    </xdr:to>
    <xdr:pic>
      <xdr:nvPicPr>
        <xdr:cNvPr id="10" name="Imagen 9">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784513" y="25475565"/>
          <a:ext cx="280035" cy="485038"/>
        </a:xfrm>
        <a:prstGeom prst="rect">
          <a:avLst/>
        </a:prstGeom>
      </xdr:spPr>
    </xdr:pic>
    <xdr:clientData/>
  </xdr:twoCellAnchor>
  <xdr:twoCellAnchor>
    <xdr:from>
      <xdr:col>2</xdr:col>
      <xdr:colOff>906780</xdr:colOff>
      <xdr:row>59</xdr:row>
      <xdr:rowOff>0</xdr:rowOff>
    </xdr:from>
    <xdr:to>
      <xdr:col>7</xdr:col>
      <xdr:colOff>426720</xdr:colOff>
      <xdr:row>59</xdr:row>
      <xdr:rowOff>2066925</xdr:rowOff>
    </xdr:to>
    <xdr:graphicFrame macro="">
      <xdr:nvGraphicFramePr>
        <xdr:cNvPr id="13" name="Gráfico 12">
          <a:extLst>
            <a:ext uri="{FF2B5EF4-FFF2-40B4-BE49-F238E27FC236}">
              <a16:creationId xmlns:a16="http://schemas.microsoft.com/office/drawing/2014/main" id="{3F9655A0-5C37-483E-8C9E-AC61DDA1EE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211667</xdr:colOff>
      <xdr:row>0</xdr:row>
      <xdr:rowOff>31750</xdr:rowOff>
    </xdr:from>
    <xdr:to>
      <xdr:col>0</xdr:col>
      <xdr:colOff>759488</xdr:colOff>
      <xdr:row>2</xdr:row>
      <xdr:rowOff>120649</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11667" y="31750"/>
          <a:ext cx="1128846" cy="507999"/>
        </a:xfrm>
        <a:prstGeom prst="rect">
          <a:avLst/>
        </a:prstGeom>
      </xdr:spPr>
    </xdr:pic>
    <xdr:clientData/>
  </xdr:twoCellAnchor>
  <xdr:twoCellAnchor editAs="oneCell">
    <xdr:from>
      <xdr:col>7</xdr:col>
      <xdr:colOff>749458</xdr:colOff>
      <xdr:row>64</xdr:row>
      <xdr:rowOff>63500</xdr:rowOff>
    </xdr:from>
    <xdr:to>
      <xdr:col>8</xdr:col>
      <xdr:colOff>342333</xdr:colOff>
      <xdr:row>64</xdr:row>
      <xdr:rowOff>192616</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817133" y="24095075"/>
          <a:ext cx="354875" cy="243416"/>
        </a:xfrm>
        <a:prstGeom prst="rect">
          <a:avLst/>
        </a:prstGeom>
      </xdr:spPr>
    </xdr:pic>
    <xdr:clientData/>
  </xdr:twoCellAnchor>
  <xdr:twoCellAnchor editAs="oneCell">
    <xdr:from>
      <xdr:col>3</xdr:col>
      <xdr:colOff>336550</xdr:colOff>
      <xdr:row>64</xdr:row>
      <xdr:rowOff>22861</xdr:rowOff>
    </xdr:from>
    <xdr:to>
      <xdr:col>3</xdr:col>
      <xdr:colOff>633730</xdr:colOff>
      <xdr:row>64</xdr:row>
      <xdr:rowOff>194733</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03625" y="24054436"/>
          <a:ext cx="297180" cy="305222"/>
        </a:xfrm>
        <a:prstGeom prst="rect">
          <a:avLst/>
        </a:prstGeom>
      </xdr:spPr>
    </xdr:pic>
    <xdr:clientData/>
  </xdr:twoCellAnchor>
  <xdr:twoCellAnchor editAs="oneCell">
    <xdr:from>
      <xdr:col>8</xdr:col>
      <xdr:colOff>1699</xdr:colOff>
      <xdr:row>69</xdr:row>
      <xdr:rowOff>21168</xdr:rowOff>
    </xdr:from>
    <xdr:to>
      <xdr:col>8</xdr:col>
      <xdr:colOff>339124</xdr:colOff>
      <xdr:row>69</xdr:row>
      <xdr:rowOff>190500</xdr:rowOff>
    </xdr:to>
    <xdr:pic>
      <xdr:nvPicPr>
        <xdr:cNvPr id="5" name="Imagen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831374" y="25433868"/>
          <a:ext cx="337425" cy="274107"/>
        </a:xfrm>
        <a:prstGeom prst="rect">
          <a:avLst/>
        </a:prstGeom>
      </xdr:spPr>
    </xdr:pic>
    <xdr:clientData/>
  </xdr:twoCellAnchor>
  <xdr:twoCellAnchor editAs="oneCell">
    <xdr:from>
      <xdr:col>7</xdr:col>
      <xdr:colOff>749458</xdr:colOff>
      <xdr:row>64</xdr:row>
      <xdr:rowOff>63500</xdr:rowOff>
    </xdr:from>
    <xdr:to>
      <xdr:col>8</xdr:col>
      <xdr:colOff>342333</xdr:colOff>
      <xdr:row>64</xdr:row>
      <xdr:rowOff>192616</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817133" y="24095075"/>
          <a:ext cx="354875" cy="243416"/>
        </a:xfrm>
        <a:prstGeom prst="rect">
          <a:avLst/>
        </a:prstGeom>
      </xdr:spPr>
    </xdr:pic>
    <xdr:clientData/>
  </xdr:twoCellAnchor>
  <xdr:twoCellAnchor editAs="oneCell">
    <xdr:from>
      <xdr:col>3</xdr:col>
      <xdr:colOff>336550</xdr:colOff>
      <xdr:row>64</xdr:row>
      <xdr:rowOff>22861</xdr:rowOff>
    </xdr:from>
    <xdr:to>
      <xdr:col>3</xdr:col>
      <xdr:colOff>633730</xdr:colOff>
      <xdr:row>64</xdr:row>
      <xdr:rowOff>194733</xdr:rowOff>
    </xdr:to>
    <xdr:pic>
      <xdr:nvPicPr>
        <xdr:cNvPr id="7" name="Imagen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03625" y="24054436"/>
          <a:ext cx="297180" cy="305222"/>
        </a:xfrm>
        <a:prstGeom prst="rect">
          <a:avLst/>
        </a:prstGeom>
      </xdr:spPr>
    </xdr:pic>
    <xdr:clientData/>
  </xdr:twoCellAnchor>
  <xdr:twoCellAnchor editAs="oneCell">
    <xdr:from>
      <xdr:col>6</xdr:col>
      <xdr:colOff>0</xdr:colOff>
      <xdr:row>64</xdr:row>
      <xdr:rowOff>63501</xdr:rowOff>
    </xdr:from>
    <xdr:to>
      <xdr:col>6</xdr:col>
      <xdr:colOff>340461</xdr:colOff>
      <xdr:row>64</xdr:row>
      <xdr:rowOff>186268</xdr:rowOff>
    </xdr:to>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305675" y="24095076"/>
          <a:ext cx="340461" cy="275167"/>
        </a:xfrm>
        <a:prstGeom prst="rect">
          <a:avLst/>
        </a:prstGeom>
      </xdr:spPr>
    </xdr:pic>
    <xdr:clientData/>
  </xdr:twoCellAnchor>
  <xdr:twoCellAnchor editAs="oneCell">
    <xdr:from>
      <xdr:col>3</xdr:col>
      <xdr:colOff>421219</xdr:colOff>
      <xdr:row>69</xdr:row>
      <xdr:rowOff>38102</xdr:rowOff>
    </xdr:from>
    <xdr:to>
      <xdr:col>3</xdr:col>
      <xdr:colOff>718399</xdr:colOff>
      <xdr:row>69</xdr:row>
      <xdr:rowOff>190500</xdr:rowOff>
    </xdr:to>
    <xdr:pic>
      <xdr:nvPicPr>
        <xdr:cNvPr id="9" name="Imagen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688294" y="25450802"/>
          <a:ext cx="297180" cy="257173"/>
        </a:xfrm>
        <a:prstGeom prst="rect">
          <a:avLst/>
        </a:prstGeom>
      </xdr:spPr>
    </xdr:pic>
    <xdr:clientData/>
  </xdr:twoCellAnchor>
  <xdr:twoCellAnchor editAs="oneCell">
    <xdr:from>
      <xdr:col>6</xdr:col>
      <xdr:colOff>0</xdr:colOff>
      <xdr:row>69</xdr:row>
      <xdr:rowOff>10585</xdr:rowOff>
    </xdr:from>
    <xdr:to>
      <xdr:col>6</xdr:col>
      <xdr:colOff>356681</xdr:colOff>
      <xdr:row>69</xdr:row>
      <xdr:rowOff>189442</xdr:rowOff>
    </xdr:to>
    <xdr:pic>
      <xdr:nvPicPr>
        <xdr:cNvPr id="10" name="Imagen 9">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305675" y="25423285"/>
          <a:ext cx="356681" cy="264582"/>
        </a:xfrm>
        <a:prstGeom prst="rect">
          <a:avLst/>
        </a:prstGeom>
      </xdr:spPr>
    </xdr:pic>
    <xdr:clientData/>
  </xdr:twoCellAnchor>
  <xdr:twoCellAnchor editAs="oneCell">
    <xdr:from>
      <xdr:col>8</xdr:col>
      <xdr:colOff>1699</xdr:colOff>
      <xdr:row>69</xdr:row>
      <xdr:rowOff>21168</xdr:rowOff>
    </xdr:from>
    <xdr:to>
      <xdr:col>8</xdr:col>
      <xdr:colOff>339124</xdr:colOff>
      <xdr:row>69</xdr:row>
      <xdr:rowOff>191558</xdr:rowOff>
    </xdr:to>
    <xdr:pic>
      <xdr:nvPicPr>
        <xdr:cNvPr id="11" name="Imagen 10">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831374" y="25433868"/>
          <a:ext cx="337425" cy="275165"/>
        </a:xfrm>
        <a:prstGeom prst="rect">
          <a:avLst/>
        </a:prstGeom>
      </xdr:spPr>
    </xdr:pic>
    <xdr:clientData/>
  </xdr:twoCellAnchor>
  <xdr:twoCellAnchor>
    <xdr:from>
      <xdr:col>0</xdr:col>
      <xdr:colOff>306917</xdr:colOff>
      <xdr:row>30</xdr:row>
      <xdr:rowOff>88899</xdr:rowOff>
    </xdr:from>
    <xdr:to>
      <xdr:col>8</xdr:col>
      <xdr:colOff>402167</xdr:colOff>
      <xdr:row>51</xdr:row>
      <xdr:rowOff>63499</xdr:rowOff>
    </xdr:to>
    <xdr:graphicFrame macro="">
      <xdr:nvGraphicFramePr>
        <xdr:cNvPr id="12" name="Gráfico 11">
          <a:extLst>
            <a:ext uri="{FF2B5EF4-FFF2-40B4-BE49-F238E27FC236}">
              <a16:creationId xmlns:a16="http://schemas.microsoft.com/office/drawing/2014/main" id="{00000000-0008-0000-03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5.xml><?xml version="1.0" encoding="utf-8"?>
<xdr:wsDr xmlns:xdr="http://schemas.openxmlformats.org/drawingml/2006/spreadsheetDrawing" xmlns:a="http://schemas.openxmlformats.org/drawingml/2006/main">
  <xdr:oneCellAnchor>
    <xdr:from>
      <xdr:col>1</xdr:col>
      <xdr:colOff>295275</xdr:colOff>
      <xdr:row>1</xdr:row>
      <xdr:rowOff>95250</xdr:rowOff>
    </xdr:from>
    <xdr:ext cx="762000" cy="323850"/>
    <xdr:pic>
      <xdr:nvPicPr>
        <xdr:cNvPr id="2" name="image1.jp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xfrm>
          <a:off x="571500" y="295275"/>
          <a:ext cx="762000" cy="323850"/>
        </a:xfrm>
        <a:prstGeom prst="rect">
          <a:avLst/>
        </a:prstGeom>
        <a:noFill/>
      </xdr:spPr>
    </xdr:pic>
    <xdr:clientData fLocksWithSheet="0"/>
  </xdr:oneCellAnchor>
  <xdr:oneCellAnchor>
    <xdr:from>
      <xdr:col>4</xdr:col>
      <xdr:colOff>295275</xdr:colOff>
      <xdr:row>89</xdr:row>
      <xdr:rowOff>19050</xdr:rowOff>
    </xdr:from>
    <xdr:ext cx="333375" cy="552450"/>
    <xdr:pic>
      <xdr:nvPicPr>
        <xdr:cNvPr id="3" name="image2.png">
          <a:extLst>
            <a:ext uri="{FF2B5EF4-FFF2-40B4-BE49-F238E27FC236}">
              <a16:creationId xmlns:a16="http://schemas.microsoft.com/office/drawing/2014/main" id="{00000000-0008-0000-0400-000003000000}"/>
            </a:ext>
          </a:extLst>
        </xdr:cNvPr>
        <xdr:cNvPicPr preferRelativeResize="0"/>
      </xdr:nvPicPr>
      <xdr:blipFill>
        <a:blip xmlns:r="http://schemas.openxmlformats.org/officeDocument/2006/relationships" r:embed="rId2" cstate="print"/>
        <a:stretch>
          <a:fillRect/>
        </a:stretch>
      </xdr:blipFill>
      <xdr:spPr>
        <a:xfrm>
          <a:off x="3724275" y="24241125"/>
          <a:ext cx="333375" cy="552450"/>
        </a:xfrm>
        <a:prstGeom prst="rect">
          <a:avLst/>
        </a:prstGeom>
        <a:noFill/>
      </xdr:spPr>
    </xdr:pic>
    <xdr:clientData fLocksWithSheet="0"/>
  </xdr:oneCellAnchor>
  <xdr:oneCellAnchor>
    <xdr:from>
      <xdr:col>6</xdr:col>
      <xdr:colOff>447675</xdr:colOff>
      <xdr:row>89</xdr:row>
      <xdr:rowOff>28575</xdr:rowOff>
    </xdr:from>
    <xdr:ext cx="333375" cy="523875"/>
    <xdr:pic>
      <xdr:nvPicPr>
        <xdr:cNvPr id="4" name="image3.png">
          <a:extLst>
            <a:ext uri="{FF2B5EF4-FFF2-40B4-BE49-F238E27FC236}">
              <a16:creationId xmlns:a16="http://schemas.microsoft.com/office/drawing/2014/main" id="{00000000-0008-0000-0400-000004000000}"/>
            </a:ext>
          </a:extLst>
        </xdr:cNvPr>
        <xdr:cNvPicPr preferRelativeResize="0"/>
      </xdr:nvPicPr>
      <xdr:blipFill>
        <a:blip xmlns:r="http://schemas.openxmlformats.org/officeDocument/2006/relationships" r:embed="rId3" cstate="print"/>
        <a:stretch>
          <a:fillRect/>
        </a:stretch>
      </xdr:blipFill>
      <xdr:spPr>
        <a:xfrm>
          <a:off x="6162675" y="24250650"/>
          <a:ext cx="333375" cy="523875"/>
        </a:xfrm>
        <a:prstGeom prst="rect">
          <a:avLst/>
        </a:prstGeom>
        <a:noFill/>
      </xdr:spPr>
    </xdr:pic>
    <xdr:clientData fLocksWithSheet="0"/>
  </xdr:oneCellAnchor>
  <xdr:oneCellAnchor>
    <xdr:from>
      <xdr:col>9</xdr:col>
      <xdr:colOff>1428750</xdr:colOff>
      <xdr:row>89</xdr:row>
      <xdr:rowOff>19050</xdr:rowOff>
    </xdr:from>
    <xdr:ext cx="342900" cy="542925"/>
    <xdr:pic>
      <xdr:nvPicPr>
        <xdr:cNvPr id="5" name="image4.png">
          <a:extLst>
            <a:ext uri="{FF2B5EF4-FFF2-40B4-BE49-F238E27FC236}">
              <a16:creationId xmlns:a16="http://schemas.microsoft.com/office/drawing/2014/main" id="{00000000-0008-0000-0400-000005000000}"/>
            </a:ext>
          </a:extLst>
        </xdr:cNvPr>
        <xdr:cNvPicPr preferRelativeResize="0"/>
      </xdr:nvPicPr>
      <xdr:blipFill>
        <a:blip xmlns:r="http://schemas.openxmlformats.org/officeDocument/2006/relationships" r:embed="rId4" cstate="print"/>
        <a:stretch>
          <a:fillRect/>
        </a:stretch>
      </xdr:blipFill>
      <xdr:spPr>
        <a:xfrm>
          <a:off x="9648825" y="24241125"/>
          <a:ext cx="342900" cy="542925"/>
        </a:xfrm>
        <a:prstGeom prst="rect">
          <a:avLst/>
        </a:prstGeom>
        <a:noFill/>
      </xdr:spPr>
    </xdr:pic>
    <xdr:clientData fLocksWithSheet="0"/>
  </xdr:oneCellAnchor>
  <xdr:oneCellAnchor>
    <xdr:from>
      <xdr:col>9</xdr:col>
      <xdr:colOff>1438275</xdr:colOff>
      <xdr:row>94</xdr:row>
      <xdr:rowOff>28575</xdr:rowOff>
    </xdr:from>
    <xdr:ext cx="342900" cy="523875"/>
    <xdr:pic>
      <xdr:nvPicPr>
        <xdr:cNvPr id="6" name="image5.png">
          <a:extLst>
            <a:ext uri="{FF2B5EF4-FFF2-40B4-BE49-F238E27FC236}">
              <a16:creationId xmlns:a16="http://schemas.microsoft.com/office/drawing/2014/main" id="{00000000-0008-0000-0400-000006000000}"/>
            </a:ext>
          </a:extLst>
        </xdr:cNvPr>
        <xdr:cNvPicPr preferRelativeResize="0"/>
      </xdr:nvPicPr>
      <xdr:blipFill>
        <a:blip xmlns:r="http://schemas.openxmlformats.org/officeDocument/2006/relationships" r:embed="rId4" cstate="print"/>
        <a:stretch>
          <a:fillRect/>
        </a:stretch>
      </xdr:blipFill>
      <xdr:spPr>
        <a:xfrm>
          <a:off x="9658350" y="25450800"/>
          <a:ext cx="342900" cy="523875"/>
        </a:xfrm>
        <a:prstGeom prst="rect">
          <a:avLst/>
        </a:prstGeom>
        <a:noFill/>
      </xdr:spPr>
    </xdr:pic>
    <xdr:clientData fLocksWithSheet="0"/>
  </xdr:oneCellAnchor>
  <xdr:oneCellAnchor>
    <xdr:from>
      <xdr:col>6</xdr:col>
      <xdr:colOff>476250</xdr:colOff>
      <xdr:row>94</xdr:row>
      <xdr:rowOff>9525</xdr:rowOff>
    </xdr:from>
    <xdr:ext cx="333375" cy="504825"/>
    <xdr:pic>
      <xdr:nvPicPr>
        <xdr:cNvPr id="7" name="image6.png">
          <a:extLst>
            <a:ext uri="{FF2B5EF4-FFF2-40B4-BE49-F238E27FC236}">
              <a16:creationId xmlns:a16="http://schemas.microsoft.com/office/drawing/2014/main" id="{00000000-0008-0000-0400-000007000000}"/>
            </a:ext>
          </a:extLst>
        </xdr:cNvPr>
        <xdr:cNvPicPr preferRelativeResize="0"/>
      </xdr:nvPicPr>
      <xdr:blipFill>
        <a:blip xmlns:r="http://schemas.openxmlformats.org/officeDocument/2006/relationships" r:embed="rId3" cstate="print"/>
        <a:stretch>
          <a:fillRect/>
        </a:stretch>
      </xdr:blipFill>
      <xdr:spPr>
        <a:xfrm>
          <a:off x="6191250" y="25431750"/>
          <a:ext cx="333375" cy="504825"/>
        </a:xfrm>
        <a:prstGeom prst="rect">
          <a:avLst/>
        </a:prstGeom>
        <a:noFill/>
      </xdr:spPr>
    </xdr:pic>
    <xdr:clientData fLocksWithSheet="0"/>
  </xdr:oneCellAnchor>
  <xdr:oneCellAnchor>
    <xdr:from>
      <xdr:col>4</xdr:col>
      <xdr:colOff>304800</xdr:colOff>
      <xdr:row>94</xdr:row>
      <xdr:rowOff>19050</xdr:rowOff>
    </xdr:from>
    <xdr:ext cx="333375" cy="533400"/>
    <xdr:pic>
      <xdr:nvPicPr>
        <xdr:cNvPr id="8" name="image7.png">
          <a:extLst>
            <a:ext uri="{FF2B5EF4-FFF2-40B4-BE49-F238E27FC236}">
              <a16:creationId xmlns:a16="http://schemas.microsoft.com/office/drawing/2014/main" id="{00000000-0008-0000-0400-000008000000}"/>
            </a:ext>
          </a:extLst>
        </xdr:cNvPr>
        <xdr:cNvPicPr preferRelativeResize="0"/>
      </xdr:nvPicPr>
      <xdr:blipFill>
        <a:blip xmlns:r="http://schemas.openxmlformats.org/officeDocument/2006/relationships" r:embed="rId2" cstate="print"/>
        <a:stretch>
          <a:fillRect/>
        </a:stretch>
      </xdr:blipFill>
      <xdr:spPr>
        <a:xfrm>
          <a:off x="3733800" y="25441275"/>
          <a:ext cx="333375" cy="533400"/>
        </a:xfrm>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twoCellAnchor editAs="oneCell">
    <xdr:from>
      <xdr:col>0</xdr:col>
      <xdr:colOff>411692</xdr:colOff>
      <xdr:row>1</xdr:row>
      <xdr:rowOff>52918</xdr:rowOff>
    </xdr:from>
    <xdr:to>
      <xdr:col>0</xdr:col>
      <xdr:colOff>758429</xdr:colOff>
      <xdr:row>3</xdr:row>
      <xdr:rowOff>127000</xdr:rowOff>
    </xdr:to>
    <xdr:pic>
      <xdr:nvPicPr>
        <xdr:cNvPr id="2" name="Imagen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1692" y="252943"/>
          <a:ext cx="1099212" cy="474132"/>
        </a:xfrm>
        <a:prstGeom prst="rect">
          <a:avLst/>
        </a:prstGeom>
      </xdr:spPr>
    </xdr:pic>
    <xdr:clientData/>
  </xdr:twoCellAnchor>
  <xdr:twoCellAnchor editAs="oneCell">
    <xdr:from>
      <xdr:col>9</xdr:col>
      <xdr:colOff>106681</xdr:colOff>
      <xdr:row>50</xdr:row>
      <xdr:rowOff>38101</xdr:rowOff>
    </xdr:from>
    <xdr:to>
      <xdr:col>9</xdr:col>
      <xdr:colOff>388621</xdr:colOff>
      <xdr:row>51</xdr:row>
      <xdr:rowOff>186690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774806" y="23450550"/>
          <a:ext cx="281940" cy="281940"/>
        </a:xfrm>
        <a:prstGeom prst="rect">
          <a:avLst/>
        </a:prstGeom>
      </xdr:spPr>
    </xdr:pic>
    <xdr:clientData/>
  </xdr:twoCellAnchor>
  <xdr:twoCellAnchor editAs="oneCell">
    <xdr:from>
      <xdr:col>3</xdr:col>
      <xdr:colOff>304801</xdr:colOff>
      <xdr:row>50</xdr:row>
      <xdr:rowOff>22861</xdr:rowOff>
    </xdr:from>
    <xdr:to>
      <xdr:col>3</xdr:col>
      <xdr:colOff>601981</xdr:colOff>
      <xdr:row>52</xdr:row>
      <xdr:rowOff>1905</xdr:rowOff>
    </xdr:to>
    <xdr:pic>
      <xdr:nvPicPr>
        <xdr:cNvPr id="4" name="Imagen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362576" y="23450550"/>
          <a:ext cx="297180" cy="297180"/>
        </a:xfrm>
        <a:prstGeom prst="rect">
          <a:avLst/>
        </a:prstGeom>
      </xdr:spPr>
    </xdr:pic>
    <xdr:clientData/>
  </xdr:twoCellAnchor>
  <xdr:twoCellAnchor editAs="oneCell">
    <xdr:from>
      <xdr:col>6</xdr:col>
      <xdr:colOff>68581</xdr:colOff>
      <xdr:row>50</xdr:row>
      <xdr:rowOff>30481</xdr:rowOff>
    </xdr:from>
    <xdr:to>
      <xdr:col>6</xdr:col>
      <xdr:colOff>365761</xdr:colOff>
      <xdr:row>51</xdr:row>
      <xdr:rowOff>189763</xdr:rowOff>
    </xdr:to>
    <xdr:pic>
      <xdr:nvPicPr>
        <xdr:cNvPr id="5" name="Imagen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679181" y="23450550"/>
          <a:ext cx="297180" cy="294538"/>
        </a:xfrm>
        <a:prstGeom prst="rect">
          <a:avLst/>
        </a:prstGeom>
      </xdr:spPr>
    </xdr:pic>
    <xdr:clientData/>
  </xdr:twoCellAnchor>
  <xdr:twoCellAnchor editAs="oneCell">
    <xdr:from>
      <xdr:col>3</xdr:col>
      <xdr:colOff>304801</xdr:colOff>
      <xdr:row>55</xdr:row>
      <xdr:rowOff>38101</xdr:rowOff>
    </xdr:from>
    <xdr:to>
      <xdr:col>3</xdr:col>
      <xdr:colOff>601981</xdr:colOff>
      <xdr:row>56</xdr:row>
      <xdr:rowOff>1906</xdr:rowOff>
    </xdr:to>
    <xdr:pic>
      <xdr:nvPicPr>
        <xdr:cNvPr id="6" name="Imagen 5">
          <a:extLst>
            <a:ext uri="{FF2B5EF4-FFF2-40B4-BE49-F238E27FC236}">
              <a16:creationId xmlns:a16="http://schemas.microsoft.com/office/drawing/2014/main" id="{00000000-0008-0000-05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362576" y="24526876"/>
          <a:ext cx="297180" cy="297180"/>
        </a:xfrm>
        <a:prstGeom prst="rect">
          <a:avLst/>
        </a:prstGeom>
      </xdr:spPr>
    </xdr:pic>
    <xdr:clientData/>
  </xdr:twoCellAnchor>
  <xdr:twoCellAnchor editAs="oneCell">
    <xdr:from>
      <xdr:col>6</xdr:col>
      <xdr:colOff>129541</xdr:colOff>
      <xdr:row>55</xdr:row>
      <xdr:rowOff>38101</xdr:rowOff>
    </xdr:from>
    <xdr:to>
      <xdr:col>6</xdr:col>
      <xdr:colOff>426721</xdr:colOff>
      <xdr:row>55</xdr:row>
      <xdr:rowOff>189764</xdr:rowOff>
    </xdr:to>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8740141" y="24526876"/>
          <a:ext cx="297180" cy="294538"/>
        </a:xfrm>
        <a:prstGeom prst="rect">
          <a:avLst/>
        </a:prstGeom>
      </xdr:spPr>
    </xdr:pic>
    <xdr:clientData/>
  </xdr:twoCellAnchor>
  <xdr:twoCellAnchor editAs="oneCell">
    <xdr:from>
      <xdr:col>9</xdr:col>
      <xdr:colOff>129541</xdr:colOff>
      <xdr:row>55</xdr:row>
      <xdr:rowOff>53341</xdr:rowOff>
    </xdr:from>
    <xdr:to>
      <xdr:col>9</xdr:col>
      <xdr:colOff>411481</xdr:colOff>
      <xdr:row>56</xdr:row>
      <xdr:rowOff>1906</xdr:rowOff>
    </xdr:to>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1797666" y="24542116"/>
          <a:ext cx="281940" cy="281940"/>
        </a:xfrm>
        <a:prstGeom prst="rect">
          <a:avLst/>
        </a:prstGeom>
      </xdr:spPr>
    </xdr:pic>
    <xdr:clientData/>
  </xdr:twoCellAnchor>
  <xdr:twoCellAnchor editAs="oneCell">
    <xdr:from>
      <xdr:col>8</xdr:col>
      <xdr:colOff>434340</xdr:colOff>
      <xdr:row>58</xdr:row>
      <xdr:rowOff>53340</xdr:rowOff>
    </xdr:from>
    <xdr:to>
      <xdr:col>9</xdr:col>
      <xdr:colOff>179705</xdr:colOff>
      <xdr:row>59</xdr:row>
      <xdr:rowOff>1905</xdr:rowOff>
    </xdr:to>
    <xdr:pic>
      <xdr:nvPicPr>
        <xdr:cNvPr id="9" name="Imagen 8">
          <a:extLst>
            <a:ext uri="{FF2B5EF4-FFF2-40B4-BE49-F238E27FC236}">
              <a16:creationId xmlns:a16="http://schemas.microsoft.com/office/drawing/2014/main" id="{00000000-0008-0000-05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1445240" y="25961340"/>
          <a:ext cx="288290" cy="281940"/>
        </a:xfrm>
        <a:prstGeom prst="rect">
          <a:avLst/>
        </a:prstGeom>
      </xdr:spPr>
    </xdr:pic>
    <xdr:clientData/>
  </xdr:twoCellAnchor>
  <xdr:twoCellAnchor editAs="oneCell">
    <xdr:from>
      <xdr:col>4</xdr:col>
      <xdr:colOff>754380</xdr:colOff>
      <xdr:row>58</xdr:row>
      <xdr:rowOff>53340</xdr:rowOff>
    </xdr:from>
    <xdr:to>
      <xdr:col>4</xdr:col>
      <xdr:colOff>758190</xdr:colOff>
      <xdr:row>58</xdr:row>
      <xdr:rowOff>185953</xdr:rowOff>
    </xdr:to>
    <xdr:pic>
      <xdr:nvPicPr>
        <xdr:cNvPr id="10" name="Imagen 9">
          <a:extLst>
            <a:ext uri="{FF2B5EF4-FFF2-40B4-BE49-F238E27FC236}">
              <a16:creationId xmlns:a16="http://schemas.microsoft.com/office/drawing/2014/main" id="{00000000-0008-0000-05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002780" y="25961340"/>
          <a:ext cx="280035" cy="294538"/>
        </a:xfrm>
        <a:prstGeom prst="rect">
          <a:avLst/>
        </a:prstGeom>
      </xdr:spPr>
    </xdr:pic>
    <xdr:clientData/>
  </xdr:twoCellAnchor>
  <xdr:twoCellAnchor>
    <xdr:from>
      <xdr:col>0</xdr:col>
      <xdr:colOff>0</xdr:colOff>
      <xdr:row>32</xdr:row>
      <xdr:rowOff>0</xdr:rowOff>
    </xdr:from>
    <xdr:to>
      <xdr:col>9</xdr:col>
      <xdr:colOff>1158875</xdr:colOff>
      <xdr:row>35</xdr:row>
      <xdr:rowOff>31750</xdr:rowOff>
    </xdr:to>
    <xdr:graphicFrame macro="">
      <xdr:nvGraphicFramePr>
        <xdr:cNvPr id="11" name="Gráfico 20">
          <a:extLst>
            <a:ext uri="{FF2B5EF4-FFF2-40B4-BE49-F238E27FC236}">
              <a16:creationId xmlns:a16="http://schemas.microsoft.com/office/drawing/2014/main" id="{00000000-0008-0000-05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327025</xdr:colOff>
      <xdr:row>1</xdr:row>
      <xdr:rowOff>171452</xdr:rowOff>
    </xdr:from>
    <xdr:to>
      <xdr:col>1</xdr:col>
      <xdr:colOff>759487</xdr:colOff>
      <xdr:row>3</xdr:row>
      <xdr:rowOff>71967</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3" name="Imagen 3">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4" name="Imagen 11">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5" name="Imagen 16">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6" name="Imagen 18">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9</xdr:col>
      <xdr:colOff>249733</xdr:colOff>
      <xdr:row>166</xdr:row>
      <xdr:rowOff>38101</xdr:rowOff>
    </xdr:from>
    <xdr:to>
      <xdr:col>9</xdr:col>
      <xdr:colOff>581926</xdr:colOff>
      <xdr:row>167</xdr:row>
      <xdr:rowOff>152402</xdr:rowOff>
    </xdr:to>
    <xdr:pic>
      <xdr:nvPicPr>
        <xdr:cNvPr id="7" name="Imagen 19">
          <a:extLst>
            <a:ext uri="{FF2B5EF4-FFF2-40B4-BE49-F238E27FC236}">
              <a16:creationId xmlns:a16="http://schemas.microsoft.com/office/drawing/2014/main" id="{00000000-0008-0000-0600-000007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31808" y="36795076"/>
          <a:ext cx="332193" cy="323851"/>
        </a:xfrm>
        <a:prstGeom prst="rect">
          <a:avLst/>
        </a:prstGeom>
      </xdr:spPr>
    </xdr:pic>
    <xdr:clientData/>
  </xdr:twoCellAnchor>
  <xdr:twoCellAnchor editAs="oneCell">
    <xdr:from>
      <xdr:col>3</xdr:col>
      <xdr:colOff>237067</xdr:colOff>
      <xdr:row>166</xdr:row>
      <xdr:rowOff>31327</xdr:rowOff>
    </xdr:from>
    <xdr:to>
      <xdr:col>3</xdr:col>
      <xdr:colOff>576581</xdr:colOff>
      <xdr:row>167</xdr:row>
      <xdr:rowOff>158752</xdr:rowOff>
    </xdr:to>
    <xdr:pic>
      <xdr:nvPicPr>
        <xdr:cNvPr id="8" name="Imagen 20">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1392" y="36788302"/>
          <a:ext cx="339514" cy="336975"/>
        </a:xfrm>
        <a:prstGeom prst="rect">
          <a:avLst/>
        </a:prstGeom>
      </xdr:spPr>
    </xdr:pic>
    <xdr:clientData/>
  </xdr:twoCellAnchor>
  <xdr:twoCellAnchor editAs="oneCell">
    <xdr:from>
      <xdr:col>2</xdr:col>
      <xdr:colOff>1648884</xdr:colOff>
      <xdr:row>171</xdr:row>
      <xdr:rowOff>26721</xdr:rowOff>
    </xdr:from>
    <xdr:to>
      <xdr:col>3</xdr:col>
      <xdr:colOff>57150</xdr:colOff>
      <xdr:row>172</xdr:row>
      <xdr:rowOff>146803</xdr:rowOff>
    </xdr:to>
    <xdr:pic>
      <xdr:nvPicPr>
        <xdr:cNvPr id="9" name="Imagen 21">
          <a:extLst>
            <a:ext uri="{FF2B5EF4-FFF2-40B4-BE49-F238E27FC236}">
              <a16:creationId xmlns:a16="http://schemas.microsoft.com/office/drawing/2014/main" id="{00000000-0008-0000-0600-00000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58709" y="37783821"/>
          <a:ext cx="189441" cy="329632"/>
        </a:xfrm>
        <a:prstGeom prst="rect">
          <a:avLst/>
        </a:prstGeom>
      </xdr:spPr>
    </xdr:pic>
    <xdr:clientData/>
  </xdr:twoCellAnchor>
  <xdr:twoCellAnchor editAs="oneCell">
    <xdr:from>
      <xdr:col>6</xdr:col>
      <xdr:colOff>247651</xdr:colOff>
      <xdr:row>166</xdr:row>
      <xdr:rowOff>64349</xdr:rowOff>
    </xdr:from>
    <xdr:to>
      <xdr:col>6</xdr:col>
      <xdr:colOff>575658</xdr:colOff>
      <xdr:row>167</xdr:row>
      <xdr:rowOff>169336</xdr:rowOff>
    </xdr:to>
    <xdr:pic>
      <xdr:nvPicPr>
        <xdr:cNvPr id="10" name="Imagen 22">
          <a:extLst>
            <a:ext uri="{FF2B5EF4-FFF2-40B4-BE49-F238E27FC236}">
              <a16:creationId xmlns:a16="http://schemas.microsoft.com/office/drawing/2014/main" id="{00000000-0008-0000-0600-00000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05651" y="36821324"/>
          <a:ext cx="328007" cy="314537"/>
        </a:xfrm>
        <a:prstGeom prst="rect">
          <a:avLst/>
        </a:prstGeom>
      </xdr:spPr>
    </xdr:pic>
    <xdr:clientData/>
  </xdr:twoCellAnchor>
  <xdr:twoCellAnchor editAs="oneCell">
    <xdr:from>
      <xdr:col>9</xdr:col>
      <xdr:colOff>243417</xdr:colOff>
      <xdr:row>171</xdr:row>
      <xdr:rowOff>33235</xdr:rowOff>
    </xdr:from>
    <xdr:to>
      <xdr:col>9</xdr:col>
      <xdr:colOff>518583</xdr:colOff>
      <xdr:row>172</xdr:row>
      <xdr:rowOff>120371</xdr:rowOff>
    </xdr:to>
    <xdr:pic>
      <xdr:nvPicPr>
        <xdr:cNvPr id="11" name="Imagen 23">
          <a:extLst>
            <a:ext uri="{FF2B5EF4-FFF2-40B4-BE49-F238E27FC236}">
              <a16:creationId xmlns:a16="http://schemas.microsoft.com/office/drawing/2014/main" id="{00000000-0008-0000-0600-00000B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25492" y="37790335"/>
          <a:ext cx="275166" cy="296686"/>
        </a:xfrm>
        <a:prstGeom prst="rect">
          <a:avLst/>
        </a:prstGeom>
      </xdr:spPr>
    </xdr:pic>
    <xdr:clientData/>
  </xdr:twoCellAnchor>
  <xdr:twoCellAnchor editAs="oneCell">
    <xdr:from>
      <xdr:col>6</xdr:col>
      <xdr:colOff>97366</xdr:colOff>
      <xdr:row>171</xdr:row>
      <xdr:rowOff>21166</xdr:rowOff>
    </xdr:from>
    <xdr:to>
      <xdr:col>6</xdr:col>
      <xdr:colOff>359833</xdr:colOff>
      <xdr:row>172</xdr:row>
      <xdr:rowOff>114555</xdr:rowOff>
    </xdr:to>
    <xdr:pic>
      <xdr:nvPicPr>
        <xdr:cNvPr id="12" name="Imagen 24">
          <a:extLst>
            <a:ext uri="{FF2B5EF4-FFF2-40B4-BE49-F238E27FC236}">
              <a16:creationId xmlns:a16="http://schemas.microsoft.com/office/drawing/2014/main" id="{00000000-0008-0000-0600-00000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955366" y="37778266"/>
          <a:ext cx="262467" cy="302939"/>
        </a:xfrm>
        <a:prstGeom prst="rect">
          <a:avLst/>
        </a:prstGeom>
      </xdr:spPr>
    </xdr:pic>
    <xdr:clientData/>
  </xdr:twoCellAnchor>
  <xdr:twoCellAnchor editAs="oneCell">
    <xdr:from>
      <xdr:col>9</xdr:col>
      <xdr:colOff>249733</xdr:colOff>
      <xdr:row>166</xdr:row>
      <xdr:rowOff>38101</xdr:rowOff>
    </xdr:from>
    <xdr:to>
      <xdr:col>9</xdr:col>
      <xdr:colOff>581926</xdr:colOff>
      <xdr:row>167</xdr:row>
      <xdr:rowOff>152402</xdr:rowOff>
    </xdr:to>
    <xdr:pic>
      <xdr:nvPicPr>
        <xdr:cNvPr id="13" name="Imagen 27">
          <a:extLst>
            <a:ext uri="{FF2B5EF4-FFF2-40B4-BE49-F238E27FC236}">
              <a16:creationId xmlns:a16="http://schemas.microsoft.com/office/drawing/2014/main" id="{00000000-0008-0000-0600-00000D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31808" y="36795076"/>
          <a:ext cx="332193" cy="323851"/>
        </a:xfrm>
        <a:prstGeom prst="rect">
          <a:avLst/>
        </a:prstGeom>
      </xdr:spPr>
    </xdr:pic>
    <xdr:clientData/>
  </xdr:twoCellAnchor>
  <xdr:twoCellAnchor editAs="oneCell">
    <xdr:from>
      <xdr:col>3</xdr:col>
      <xdr:colOff>237067</xdr:colOff>
      <xdr:row>166</xdr:row>
      <xdr:rowOff>31327</xdr:rowOff>
    </xdr:from>
    <xdr:to>
      <xdr:col>3</xdr:col>
      <xdr:colOff>576581</xdr:colOff>
      <xdr:row>167</xdr:row>
      <xdr:rowOff>158752</xdr:rowOff>
    </xdr:to>
    <xdr:pic>
      <xdr:nvPicPr>
        <xdr:cNvPr id="14" name="Imagen 28">
          <a:extLst>
            <a:ext uri="{FF2B5EF4-FFF2-40B4-BE49-F238E27FC236}">
              <a16:creationId xmlns:a16="http://schemas.microsoft.com/office/drawing/2014/main" id="{00000000-0008-0000-0600-00000E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1392" y="36788302"/>
          <a:ext cx="339514" cy="336975"/>
        </a:xfrm>
        <a:prstGeom prst="rect">
          <a:avLst/>
        </a:prstGeom>
      </xdr:spPr>
    </xdr:pic>
    <xdr:clientData/>
  </xdr:twoCellAnchor>
  <xdr:twoCellAnchor editAs="oneCell">
    <xdr:from>
      <xdr:col>6</xdr:col>
      <xdr:colOff>247651</xdr:colOff>
      <xdr:row>166</xdr:row>
      <xdr:rowOff>64349</xdr:rowOff>
    </xdr:from>
    <xdr:to>
      <xdr:col>6</xdr:col>
      <xdr:colOff>575658</xdr:colOff>
      <xdr:row>167</xdr:row>
      <xdr:rowOff>169336</xdr:rowOff>
    </xdr:to>
    <xdr:pic>
      <xdr:nvPicPr>
        <xdr:cNvPr id="15" name="Imagen 29">
          <a:extLst>
            <a:ext uri="{FF2B5EF4-FFF2-40B4-BE49-F238E27FC236}">
              <a16:creationId xmlns:a16="http://schemas.microsoft.com/office/drawing/2014/main" id="{00000000-0008-0000-0600-00000F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05651" y="36821324"/>
          <a:ext cx="328007" cy="314537"/>
        </a:xfrm>
        <a:prstGeom prst="rect">
          <a:avLst/>
        </a:prstGeom>
      </xdr:spPr>
    </xdr:pic>
    <xdr:clientData/>
  </xdr:twoCellAnchor>
  <xdr:twoCellAnchor editAs="oneCell">
    <xdr:from>
      <xdr:col>9</xdr:col>
      <xdr:colOff>251410</xdr:colOff>
      <xdr:row>167</xdr:row>
      <xdr:rowOff>38101</xdr:rowOff>
    </xdr:from>
    <xdr:to>
      <xdr:col>9</xdr:col>
      <xdr:colOff>518426</xdr:colOff>
      <xdr:row>167</xdr:row>
      <xdr:rowOff>191560</xdr:rowOff>
    </xdr:to>
    <xdr:pic>
      <xdr:nvPicPr>
        <xdr:cNvPr id="16" name="Imagen 32">
          <a:extLst>
            <a:ext uri="{FF2B5EF4-FFF2-40B4-BE49-F238E27FC236}">
              <a16:creationId xmlns:a16="http://schemas.microsoft.com/office/drawing/2014/main" id="{00000000-0008-0000-0600-000010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233485" y="36995101"/>
          <a:ext cx="267016" cy="153459"/>
        </a:xfrm>
        <a:prstGeom prst="rect">
          <a:avLst/>
        </a:prstGeom>
      </xdr:spPr>
    </xdr:pic>
    <xdr:clientData/>
  </xdr:twoCellAnchor>
  <xdr:twoCellAnchor editAs="oneCell">
    <xdr:from>
      <xdr:col>2</xdr:col>
      <xdr:colOff>1640417</xdr:colOff>
      <xdr:row>167</xdr:row>
      <xdr:rowOff>31327</xdr:rowOff>
    </xdr:from>
    <xdr:to>
      <xdr:col>3</xdr:col>
      <xdr:colOff>43181</xdr:colOff>
      <xdr:row>167</xdr:row>
      <xdr:rowOff>192021</xdr:rowOff>
    </xdr:to>
    <xdr:pic>
      <xdr:nvPicPr>
        <xdr:cNvPr id="17" name="Imagen 33">
          <a:extLst>
            <a:ext uri="{FF2B5EF4-FFF2-40B4-BE49-F238E27FC236}">
              <a16:creationId xmlns:a16="http://schemas.microsoft.com/office/drawing/2014/main" id="{00000000-0008-0000-06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50242" y="36988327"/>
          <a:ext cx="193464" cy="160694"/>
        </a:xfrm>
        <a:prstGeom prst="rect">
          <a:avLst/>
        </a:prstGeom>
      </xdr:spPr>
    </xdr:pic>
    <xdr:clientData/>
  </xdr:twoCellAnchor>
  <xdr:twoCellAnchor editAs="oneCell">
    <xdr:from>
      <xdr:col>2</xdr:col>
      <xdr:colOff>1648884</xdr:colOff>
      <xdr:row>172</xdr:row>
      <xdr:rowOff>58471</xdr:rowOff>
    </xdr:from>
    <xdr:to>
      <xdr:col>3</xdr:col>
      <xdr:colOff>57150</xdr:colOff>
      <xdr:row>172</xdr:row>
      <xdr:rowOff>193674</xdr:rowOff>
    </xdr:to>
    <xdr:pic>
      <xdr:nvPicPr>
        <xdr:cNvPr id="18" name="Imagen 34">
          <a:extLst>
            <a:ext uri="{FF2B5EF4-FFF2-40B4-BE49-F238E27FC236}">
              <a16:creationId xmlns:a16="http://schemas.microsoft.com/office/drawing/2014/main" id="{00000000-0008-0000-0600-000012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58709" y="38015596"/>
          <a:ext cx="189441" cy="135203"/>
        </a:xfrm>
        <a:prstGeom prst="rect">
          <a:avLst/>
        </a:prstGeom>
      </xdr:spPr>
    </xdr:pic>
    <xdr:clientData/>
  </xdr:twoCellAnchor>
  <xdr:twoCellAnchor editAs="oneCell">
    <xdr:from>
      <xdr:col>6</xdr:col>
      <xdr:colOff>120652</xdr:colOff>
      <xdr:row>167</xdr:row>
      <xdr:rowOff>43183</xdr:rowOff>
    </xdr:from>
    <xdr:to>
      <xdr:col>6</xdr:col>
      <xdr:colOff>423334</xdr:colOff>
      <xdr:row>167</xdr:row>
      <xdr:rowOff>191547</xdr:rowOff>
    </xdr:to>
    <xdr:pic>
      <xdr:nvPicPr>
        <xdr:cNvPr id="19" name="Imagen 35">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978652" y="37000183"/>
          <a:ext cx="302682" cy="148364"/>
        </a:xfrm>
        <a:prstGeom prst="rect">
          <a:avLst/>
        </a:prstGeom>
      </xdr:spPr>
    </xdr:pic>
    <xdr:clientData/>
  </xdr:twoCellAnchor>
  <xdr:twoCellAnchor editAs="oneCell">
    <xdr:from>
      <xdr:col>9</xdr:col>
      <xdr:colOff>264583</xdr:colOff>
      <xdr:row>172</xdr:row>
      <xdr:rowOff>33235</xdr:rowOff>
    </xdr:from>
    <xdr:to>
      <xdr:col>9</xdr:col>
      <xdr:colOff>518583</xdr:colOff>
      <xdr:row>172</xdr:row>
      <xdr:rowOff>191986</xdr:rowOff>
    </xdr:to>
    <xdr:pic>
      <xdr:nvPicPr>
        <xdr:cNvPr id="20" name="Imagen 36">
          <a:extLst>
            <a:ext uri="{FF2B5EF4-FFF2-40B4-BE49-F238E27FC236}">
              <a16:creationId xmlns:a16="http://schemas.microsoft.com/office/drawing/2014/main" id="{00000000-0008-0000-0600-000014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9246658" y="37990360"/>
          <a:ext cx="254000" cy="158751"/>
        </a:xfrm>
        <a:prstGeom prst="rect">
          <a:avLst/>
        </a:prstGeom>
      </xdr:spPr>
    </xdr:pic>
    <xdr:clientData/>
  </xdr:twoCellAnchor>
  <xdr:twoCellAnchor editAs="oneCell">
    <xdr:from>
      <xdr:col>6</xdr:col>
      <xdr:colOff>97366</xdr:colOff>
      <xdr:row>172</xdr:row>
      <xdr:rowOff>63499</xdr:rowOff>
    </xdr:from>
    <xdr:to>
      <xdr:col>6</xdr:col>
      <xdr:colOff>359833</xdr:colOff>
      <xdr:row>172</xdr:row>
      <xdr:rowOff>192616</xdr:rowOff>
    </xdr:to>
    <xdr:pic>
      <xdr:nvPicPr>
        <xdr:cNvPr id="21" name="Imagen 37">
          <a:extLst>
            <a:ext uri="{FF2B5EF4-FFF2-40B4-BE49-F238E27FC236}">
              <a16:creationId xmlns:a16="http://schemas.microsoft.com/office/drawing/2014/main" id="{00000000-0008-0000-0600-000015000000}"/>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6955366" y="38020624"/>
          <a:ext cx="262467" cy="129117"/>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22" name="Imagen 30">
          <a:extLst>
            <a:ext uri="{FF2B5EF4-FFF2-40B4-BE49-F238E27FC236}">
              <a16:creationId xmlns:a16="http://schemas.microsoft.com/office/drawing/2014/main" id="{00000000-0008-0000-0600-00001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23" name="Imagen 38">
          <a:extLst>
            <a:ext uri="{FF2B5EF4-FFF2-40B4-BE49-F238E27FC236}">
              <a16:creationId xmlns:a16="http://schemas.microsoft.com/office/drawing/2014/main" id="{00000000-0008-0000-0600-00001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9</xdr:col>
      <xdr:colOff>249733</xdr:colOff>
      <xdr:row>57</xdr:row>
      <xdr:rowOff>38101</xdr:rowOff>
    </xdr:from>
    <xdr:to>
      <xdr:col>9</xdr:col>
      <xdr:colOff>581926</xdr:colOff>
      <xdr:row>57</xdr:row>
      <xdr:rowOff>191558</xdr:rowOff>
    </xdr:to>
    <xdr:pic>
      <xdr:nvPicPr>
        <xdr:cNvPr id="24" name="Imagen 40">
          <a:extLst>
            <a:ext uri="{FF2B5EF4-FFF2-40B4-BE49-F238E27FC236}">
              <a16:creationId xmlns:a16="http://schemas.microsoft.com/office/drawing/2014/main" id="{00000000-0008-0000-0600-00001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31808" y="14792326"/>
          <a:ext cx="332193" cy="153457"/>
        </a:xfrm>
        <a:prstGeom prst="rect">
          <a:avLst/>
        </a:prstGeom>
      </xdr:spPr>
    </xdr:pic>
    <xdr:clientData/>
  </xdr:twoCellAnchor>
  <xdr:twoCellAnchor editAs="oneCell">
    <xdr:from>
      <xdr:col>3</xdr:col>
      <xdr:colOff>237067</xdr:colOff>
      <xdr:row>57</xdr:row>
      <xdr:rowOff>31327</xdr:rowOff>
    </xdr:from>
    <xdr:to>
      <xdr:col>3</xdr:col>
      <xdr:colOff>576581</xdr:colOff>
      <xdr:row>57</xdr:row>
      <xdr:rowOff>188383</xdr:rowOff>
    </xdr:to>
    <xdr:pic>
      <xdr:nvPicPr>
        <xdr:cNvPr id="25" name="Imagen 41">
          <a:extLst>
            <a:ext uri="{FF2B5EF4-FFF2-40B4-BE49-F238E27FC236}">
              <a16:creationId xmlns:a16="http://schemas.microsoft.com/office/drawing/2014/main" id="{00000000-0008-0000-0600-00001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1392" y="14785552"/>
          <a:ext cx="339514" cy="157056"/>
        </a:xfrm>
        <a:prstGeom prst="rect">
          <a:avLst/>
        </a:prstGeom>
      </xdr:spPr>
    </xdr:pic>
    <xdr:clientData/>
  </xdr:twoCellAnchor>
  <xdr:twoCellAnchor editAs="oneCell">
    <xdr:from>
      <xdr:col>2</xdr:col>
      <xdr:colOff>1648884</xdr:colOff>
      <xdr:row>62</xdr:row>
      <xdr:rowOff>26721</xdr:rowOff>
    </xdr:from>
    <xdr:to>
      <xdr:col>3</xdr:col>
      <xdr:colOff>88900</xdr:colOff>
      <xdr:row>62</xdr:row>
      <xdr:rowOff>192374</xdr:rowOff>
    </xdr:to>
    <xdr:pic>
      <xdr:nvPicPr>
        <xdr:cNvPr id="26" name="Imagen 47">
          <a:extLst>
            <a:ext uri="{FF2B5EF4-FFF2-40B4-BE49-F238E27FC236}">
              <a16:creationId xmlns:a16="http://schemas.microsoft.com/office/drawing/2014/main" id="{00000000-0008-0000-0600-00001A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058709" y="15981096"/>
          <a:ext cx="221191" cy="165653"/>
        </a:xfrm>
        <a:prstGeom prst="rect">
          <a:avLst/>
        </a:prstGeom>
      </xdr:spPr>
    </xdr:pic>
    <xdr:clientData/>
  </xdr:twoCellAnchor>
  <xdr:twoCellAnchor editAs="oneCell">
    <xdr:from>
      <xdr:col>6</xdr:col>
      <xdr:colOff>247651</xdr:colOff>
      <xdr:row>57</xdr:row>
      <xdr:rowOff>64349</xdr:rowOff>
    </xdr:from>
    <xdr:to>
      <xdr:col>6</xdr:col>
      <xdr:colOff>575658</xdr:colOff>
      <xdr:row>57</xdr:row>
      <xdr:rowOff>189442</xdr:rowOff>
    </xdr:to>
    <xdr:pic>
      <xdr:nvPicPr>
        <xdr:cNvPr id="27" name="Imagen 49">
          <a:extLst>
            <a:ext uri="{FF2B5EF4-FFF2-40B4-BE49-F238E27FC236}">
              <a16:creationId xmlns:a16="http://schemas.microsoft.com/office/drawing/2014/main" id="{00000000-0008-0000-0600-00001B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05651" y="14818574"/>
          <a:ext cx="328007" cy="125093"/>
        </a:xfrm>
        <a:prstGeom prst="rect">
          <a:avLst/>
        </a:prstGeom>
      </xdr:spPr>
    </xdr:pic>
    <xdr:clientData/>
  </xdr:twoCellAnchor>
  <xdr:twoCellAnchor editAs="oneCell">
    <xdr:from>
      <xdr:col>9</xdr:col>
      <xdr:colOff>243417</xdr:colOff>
      <xdr:row>62</xdr:row>
      <xdr:rowOff>33235</xdr:rowOff>
    </xdr:from>
    <xdr:to>
      <xdr:col>9</xdr:col>
      <xdr:colOff>560917</xdr:colOff>
      <xdr:row>62</xdr:row>
      <xdr:rowOff>191559</xdr:rowOff>
    </xdr:to>
    <xdr:pic>
      <xdr:nvPicPr>
        <xdr:cNvPr id="28" name="Imagen 50">
          <a:extLst>
            <a:ext uri="{FF2B5EF4-FFF2-40B4-BE49-F238E27FC236}">
              <a16:creationId xmlns:a16="http://schemas.microsoft.com/office/drawing/2014/main" id="{00000000-0008-0000-0600-00001C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25492" y="15987610"/>
          <a:ext cx="317500" cy="167849"/>
        </a:xfrm>
        <a:prstGeom prst="rect">
          <a:avLst/>
        </a:prstGeom>
      </xdr:spPr>
    </xdr:pic>
    <xdr:clientData/>
  </xdr:twoCellAnchor>
  <xdr:twoCellAnchor editAs="oneCell">
    <xdr:from>
      <xdr:col>6</xdr:col>
      <xdr:colOff>165383</xdr:colOff>
      <xdr:row>62</xdr:row>
      <xdr:rowOff>21167</xdr:rowOff>
    </xdr:from>
    <xdr:to>
      <xdr:col>6</xdr:col>
      <xdr:colOff>486834</xdr:colOff>
      <xdr:row>62</xdr:row>
      <xdr:rowOff>188384</xdr:rowOff>
    </xdr:to>
    <xdr:pic>
      <xdr:nvPicPr>
        <xdr:cNvPr id="29" name="Imagen 52">
          <a:extLst>
            <a:ext uri="{FF2B5EF4-FFF2-40B4-BE49-F238E27FC236}">
              <a16:creationId xmlns:a16="http://schemas.microsoft.com/office/drawing/2014/main" id="{00000000-0008-0000-0600-00001D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023383" y="15975542"/>
          <a:ext cx="321451" cy="167217"/>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30" name="Imagen 53">
          <a:extLst>
            <a:ext uri="{FF2B5EF4-FFF2-40B4-BE49-F238E27FC236}">
              <a16:creationId xmlns:a16="http://schemas.microsoft.com/office/drawing/2014/main" id="{00000000-0008-0000-0600-00001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9</xdr:col>
      <xdr:colOff>249733</xdr:colOff>
      <xdr:row>57</xdr:row>
      <xdr:rowOff>38101</xdr:rowOff>
    </xdr:from>
    <xdr:to>
      <xdr:col>9</xdr:col>
      <xdr:colOff>581926</xdr:colOff>
      <xdr:row>57</xdr:row>
      <xdr:rowOff>191558</xdr:rowOff>
    </xdr:to>
    <xdr:pic>
      <xdr:nvPicPr>
        <xdr:cNvPr id="31" name="Imagen 54">
          <a:extLst>
            <a:ext uri="{FF2B5EF4-FFF2-40B4-BE49-F238E27FC236}">
              <a16:creationId xmlns:a16="http://schemas.microsoft.com/office/drawing/2014/main" id="{00000000-0008-0000-0600-00001F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31808" y="14792326"/>
          <a:ext cx="332193" cy="153457"/>
        </a:xfrm>
        <a:prstGeom prst="rect">
          <a:avLst/>
        </a:prstGeom>
      </xdr:spPr>
    </xdr:pic>
    <xdr:clientData/>
  </xdr:twoCellAnchor>
  <xdr:twoCellAnchor editAs="oneCell">
    <xdr:from>
      <xdr:col>3</xdr:col>
      <xdr:colOff>237067</xdr:colOff>
      <xdr:row>57</xdr:row>
      <xdr:rowOff>31327</xdr:rowOff>
    </xdr:from>
    <xdr:to>
      <xdr:col>3</xdr:col>
      <xdr:colOff>576581</xdr:colOff>
      <xdr:row>57</xdr:row>
      <xdr:rowOff>188383</xdr:rowOff>
    </xdr:to>
    <xdr:pic>
      <xdr:nvPicPr>
        <xdr:cNvPr id="32" name="Imagen 55">
          <a:extLst>
            <a:ext uri="{FF2B5EF4-FFF2-40B4-BE49-F238E27FC236}">
              <a16:creationId xmlns:a16="http://schemas.microsoft.com/office/drawing/2014/main" id="{00000000-0008-0000-0600-00002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1392" y="14785552"/>
          <a:ext cx="339514" cy="157056"/>
        </a:xfrm>
        <a:prstGeom prst="rect">
          <a:avLst/>
        </a:prstGeom>
      </xdr:spPr>
    </xdr:pic>
    <xdr:clientData/>
  </xdr:twoCellAnchor>
  <xdr:twoCellAnchor editAs="oneCell">
    <xdr:from>
      <xdr:col>6</xdr:col>
      <xdr:colOff>247651</xdr:colOff>
      <xdr:row>57</xdr:row>
      <xdr:rowOff>64349</xdr:rowOff>
    </xdr:from>
    <xdr:to>
      <xdr:col>6</xdr:col>
      <xdr:colOff>575658</xdr:colOff>
      <xdr:row>57</xdr:row>
      <xdr:rowOff>189442</xdr:rowOff>
    </xdr:to>
    <xdr:pic>
      <xdr:nvPicPr>
        <xdr:cNvPr id="33" name="Imagen 56">
          <a:extLst>
            <a:ext uri="{FF2B5EF4-FFF2-40B4-BE49-F238E27FC236}">
              <a16:creationId xmlns:a16="http://schemas.microsoft.com/office/drawing/2014/main" id="{00000000-0008-0000-0600-000021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05651" y="14818574"/>
          <a:ext cx="328007" cy="125093"/>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34" name="Imagen 57">
          <a:extLst>
            <a:ext uri="{FF2B5EF4-FFF2-40B4-BE49-F238E27FC236}">
              <a16:creationId xmlns:a16="http://schemas.microsoft.com/office/drawing/2014/main" id="{00000000-0008-0000-0600-00002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35" name="Imagen 59">
          <a:extLst>
            <a:ext uri="{FF2B5EF4-FFF2-40B4-BE49-F238E27FC236}">
              <a16:creationId xmlns:a16="http://schemas.microsoft.com/office/drawing/2014/main" id="{00000000-0008-0000-0600-00002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9</xdr:col>
      <xdr:colOff>249733</xdr:colOff>
      <xdr:row>57</xdr:row>
      <xdr:rowOff>38101</xdr:rowOff>
    </xdr:from>
    <xdr:to>
      <xdr:col>9</xdr:col>
      <xdr:colOff>581926</xdr:colOff>
      <xdr:row>57</xdr:row>
      <xdr:rowOff>191558</xdr:rowOff>
    </xdr:to>
    <xdr:pic>
      <xdr:nvPicPr>
        <xdr:cNvPr id="36" name="Imagen 60">
          <a:extLst>
            <a:ext uri="{FF2B5EF4-FFF2-40B4-BE49-F238E27FC236}">
              <a16:creationId xmlns:a16="http://schemas.microsoft.com/office/drawing/2014/main" id="{00000000-0008-0000-0600-00002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31808" y="14792326"/>
          <a:ext cx="332193" cy="153457"/>
        </a:xfrm>
        <a:prstGeom prst="rect">
          <a:avLst/>
        </a:prstGeom>
      </xdr:spPr>
    </xdr:pic>
    <xdr:clientData/>
  </xdr:twoCellAnchor>
  <xdr:twoCellAnchor editAs="oneCell">
    <xdr:from>
      <xdr:col>3</xdr:col>
      <xdr:colOff>237067</xdr:colOff>
      <xdr:row>57</xdr:row>
      <xdr:rowOff>31327</xdr:rowOff>
    </xdr:from>
    <xdr:to>
      <xdr:col>3</xdr:col>
      <xdr:colOff>576581</xdr:colOff>
      <xdr:row>57</xdr:row>
      <xdr:rowOff>188383</xdr:rowOff>
    </xdr:to>
    <xdr:pic>
      <xdr:nvPicPr>
        <xdr:cNvPr id="37" name="Imagen 61">
          <a:extLst>
            <a:ext uri="{FF2B5EF4-FFF2-40B4-BE49-F238E27FC236}">
              <a16:creationId xmlns:a16="http://schemas.microsoft.com/office/drawing/2014/main" id="{00000000-0008-0000-0600-00002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1392" y="14785552"/>
          <a:ext cx="339514" cy="157056"/>
        </a:xfrm>
        <a:prstGeom prst="rect">
          <a:avLst/>
        </a:prstGeom>
      </xdr:spPr>
    </xdr:pic>
    <xdr:clientData/>
  </xdr:twoCellAnchor>
  <xdr:twoCellAnchor editAs="oneCell">
    <xdr:from>
      <xdr:col>6</xdr:col>
      <xdr:colOff>247651</xdr:colOff>
      <xdr:row>57</xdr:row>
      <xdr:rowOff>64349</xdr:rowOff>
    </xdr:from>
    <xdr:to>
      <xdr:col>6</xdr:col>
      <xdr:colOff>575658</xdr:colOff>
      <xdr:row>57</xdr:row>
      <xdr:rowOff>189442</xdr:rowOff>
    </xdr:to>
    <xdr:pic>
      <xdr:nvPicPr>
        <xdr:cNvPr id="38" name="Imagen 63">
          <a:extLst>
            <a:ext uri="{FF2B5EF4-FFF2-40B4-BE49-F238E27FC236}">
              <a16:creationId xmlns:a16="http://schemas.microsoft.com/office/drawing/2014/main" id="{00000000-0008-0000-0600-00002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05651" y="14818574"/>
          <a:ext cx="328007" cy="125093"/>
        </a:xfrm>
        <a:prstGeom prst="rect">
          <a:avLst/>
        </a:prstGeom>
      </xdr:spPr>
    </xdr:pic>
    <xdr:clientData/>
  </xdr:twoCellAnchor>
  <xdr:twoCellAnchor editAs="oneCell">
    <xdr:from>
      <xdr:col>1</xdr:col>
      <xdr:colOff>327025</xdr:colOff>
      <xdr:row>1</xdr:row>
      <xdr:rowOff>171452</xdr:rowOff>
    </xdr:from>
    <xdr:to>
      <xdr:col>1</xdr:col>
      <xdr:colOff>759487</xdr:colOff>
      <xdr:row>3</xdr:row>
      <xdr:rowOff>71967</xdr:rowOff>
    </xdr:to>
    <xdr:pic>
      <xdr:nvPicPr>
        <xdr:cNvPr id="39" name="Imagen 66">
          <a:extLst>
            <a:ext uri="{FF2B5EF4-FFF2-40B4-BE49-F238E27FC236}">
              <a16:creationId xmlns:a16="http://schemas.microsoft.com/office/drawing/2014/main" id="{00000000-0008-0000-0600-00002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74725" y="371477"/>
          <a:ext cx="432462" cy="319615"/>
        </a:xfrm>
        <a:prstGeom prst="rect">
          <a:avLst/>
        </a:prstGeom>
      </xdr:spPr>
    </xdr:pic>
    <xdr:clientData/>
  </xdr:twoCellAnchor>
  <xdr:twoCellAnchor editAs="oneCell">
    <xdr:from>
      <xdr:col>9</xdr:col>
      <xdr:colOff>249733</xdr:colOff>
      <xdr:row>57</xdr:row>
      <xdr:rowOff>38101</xdr:rowOff>
    </xdr:from>
    <xdr:to>
      <xdr:col>9</xdr:col>
      <xdr:colOff>581926</xdr:colOff>
      <xdr:row>57</xdr:row>
      <xdr:rowOff>191558</xdr:rowOff>
    </xdr:to>
    <xdr:pic>
      <xdr:nvPicPr>
        <xdr:cNvPr id="40" name="Imagen 67">
          <a:extLst>
            <a:ext uri="{FF2B5EF4-FFF2-40B4-BE49-F238E27FC236}">
              <a16:creationId xmlns:a16="http://schemas.microsoft.com/office/drawing/2014/main" id="{00000000-0008-0000-0600-000028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231808" y="14792326"/>
          <a:ext cx="332193" cy="153457"/>
        </a:xfrm>
        <a:prstGeom prst="rect">
          <a:avLst/>
        </a:prstGeom>
      </xdr:spPr>
    </xdr:pic>
    <xdr:clientData/>
  </xdr:twoCellAnchor>
  <xdr:twoCellAnchor editAs="oneCell">
    <xdr:from>
      <xdr:col>3</xdr:col>
      <xdr:colOff>237067</xdr:colOff>
      <xdr:row>57</xdr:row>
      <xdr:rowOff>31327</xdr:rowOff>
    </xdr:from>
    <xdr:to>
      <xdr:col>3</xdr:col>
      <xdr:colOff>576581</xdr:colOff>
      <xdr:row>57</xdr:row>
      <xdr:rowOff>188383</xdr:rowOff>
    </xdr:to>
    <xdr:pic>
      <xdr:nvPicPr>
        <xdr:cNvPr id="41" name="Imagen 68">
          <a:extLst>
            <a:ext uri="{FF2B5EF4-FFF2-40B4-BE49-F238E27FC236}">
              <a16:creationId xmlns:a16="http://schemas.microsoft.com/office/drawing/2014/main" id="{00000000-0008-0000-0600-000029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1392" y="14785552"/>
          <a:ext cx="339514" cy="157056"/>
        </a:xfrm>
        <a:prstGeom prst="rect">
          <a:avLst/>
        </a:prstGeom>
      </xdr:spPr>
    </xdr:pic>
    <xdr:clientData/>
  </xdr:twoCellAnchor>
  <xdr:twoCellAnchor editAs="oneCell">
    <xdr:from>
      <xdr:col>6</xdr:col>
      <xdr:colOff>247651</xdr:colOff>
      <xdr:row>57</xdr:row>
      <xdr:rowOff>64349</xdr:rowOff>
    </xdr:from>
    <xdr:to>
      <xdr:col>6</xdr:col>
      <xdr:colOff>575658</xdr:colOff>
      <xdr:row>57</xdr:row>
      <xdr:rowOff>189442</xdr:rowOff>
    </xdr:to>
    <xdr:pic>
      <xdr:nvPicPr>
        <xdr:cNvPr id="42" name="Imagen 69">
          <a:extLst>
            <a:ext uri="{FF2B5EF4-FFF2-40B4-BE49-F238E27FC236}">
              <a16:creationId xmlns:a16="http://schemas.microsoft.com/office/drawing/2014/main" id="{00000000-0008-0000-0600-00002A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105651" y="14818574"/>
          <a:ext cx="328007" cy="125093"/>
        </a:xfrm>
        <a:prstGeom prst="rect">
          <a:avLst/>
        </a:prstGeom>
      </xdr:spPr>
    </xdr:pic>
    <xdr:clientData/>
  </xdr:twoCellAnchor>
  <xdr:twoCellAnchor>
    <xdr:from>
      <xdr:col>1</xdr:col>
      <xdr:colOff>71437</xdr:colOff>
      <xdr:row>33</xdr:row>
      <xdr:rowOff>23812</xdr:rowOff>
    </xdr:from>
    <xdr:to>
      <xdr:col>9</xdr:col>
      <xdr:colOff>869156</xdr:colOff>
      <xdr:row>42</xdr:row>
      <xdr:rowOff>297656</xdr:rowOff>
    </xdr:to>
    <xdr:graphicFrame macro="">
      <xdr:nvGraphicFramePr>
        <xdr:cNvPr id="43" name="Gráfico 2">
          <a:extLst>
            <a:ext uri="{FF2B5EF4-FFF2-40B4-BE49-F238E27FC236}">
              <a16:creationId xmlns:a16="http://schemas.microsoft.com/office/drawing/2014/main" id="{00000000-0008-0000-0600-00002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nmaj\Downloads\Octubre%20Indicadores%20Aula%20Pedag&#243;gica%20Seguimiento%20%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itmeduco.sharepoint.com/Users/linamoreno/Documents/BIENESTAR/INDICADORES/2015/An&#225;lisis%20Indicadores%202015-2/Indicadores%20Bienestar%202015%20FD%20a%2031%20de%20diciembre%202015%2054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Usuario\Downloads\INDICADOR%20SEMSTRE%202021-1%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indicador%20inclusion%202016.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Usuario\Downloads\indicador%20inclusion%2001%20-2021%20(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CULTURA%202021\INDICADOR%202021-01\01%20Indicador%20Promocio&#769;n%20Cultural%20202101%20(1).xls"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https://itmeduco.sharepoint.com/C:/Users/jacobobedoya/Library/Containers/com.microsoft.Excel/Data/Documents/hathor/Rendicion_de_cuentas_2016/Users/linamoreno/Documents/BIENESTAR/INDICADORES/2016/Indicadores%20Sociecon&#243;mico%202016-1.xlsx?60CA0798" TargetMode="External"/><Relationship Id="rId1" Type="http://schemas.openxmlformats.org/officeDocument/2006/relationships/externalLinkPath" Target="file:///\\60CA0798\Indicadores%20Sociecon&#243;mico%202016-1.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yesse\Downloads\INDICADORES\INDICADOR%20DE%20IMPACTO%20SOCIOECCA%202021-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Users\yesse\itm.edu.co\Rectoria%20-%20Documentos\Direccion%20de%20Bienestar\2.%20SALUD\INDICADORES\INDICADOR%20SEMSTRE%202021-2%20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1"/>
      <sheetName val="Ficha 2"/>
      <sheetName val="Ficha 3"/>
      <sheetName val="Indicador Salud Nuevo"/>
      <sheetName val="Ficha 4"/>
      <sheetName val="Ficha 5"/>
      <sheetName val="Ficha 6"/>
      <sheetName val="Ficha 7"/>
      <sheetName val="Listas"/>
      <sheetName val="Listas despleglables"/>
    </sheetNames>
    <sheetDataSet>
      <sheetData sheetId="0" refreshError="1"/>
      <sheetData sheetId="1" refreshError="1"/>
      <sheetData sheetId="2" refreshError="1"/>
      <sheetData sheetId="3" refreshError="1"/>
      <sheetData sheetId="4" refreshError="1"/>
      <sheetData sheetId="5">
        <row r="21">
          <cell r="C21" t="str">
            <v>Número de estudiantes beneficiados con el aula pedagógica</v>
          </cell>
          <cell r="H21" t="str">
            <v>Resultado de la medición del indicador</v>
          </cell>
          <cell r="I21">
            <v>0</v>
          </cell>
          <cell r="J21">
            <v>0</v>
          </cell>
        </row>
        <row r="22">
          <cell r="H22">
            <v>0.67567567567567566</v>
          </cell>
        </row>
        <row r="23">
          <cell r="H23">
            <v>0.89655172413793105</v>
          </cell>
        </row>
        <row r="24">
          <cell r="H24">
            <v>0.96</v>
          </cell>
        </row>
        <row r="25">
          <cell r="H25">
            <v>0.85185185185185186</v>
          </cell>
        </row>
        <row r="26">
          <cell r="H26">
            <v>0.78947368421052633</v>
          </cell>
        </row>
        <row r="27">
          <cell r="H27">
            <v>0.78260869565217395</v>
          </cell>
        </row>
        <row r="28">
          <cell r="H28">
            <v>0.89189189189189189</v>
          </cell>
        </row>
        <row r="29">
          <cell r="H29">
            <v>0.52941176470588236</v>
          </cell>
        </row>
        <row r="30">
          <cell r="H30">
            <v>0.51282051282051277</v>
          </cell>
        </row>
      </sheetData>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UD (2)"/>
    </sheetNames>
    <sheetDataSet>
      <sheetData sheetId="0">
        <row r="44">
          <cell r="O44" t="str">
            <v>2019-1</v>
          </cell>
          <cell r="P44">
            <v>0.56799999999999995</v>
          </cell>
        </row>
        <row r="45">
          <cell r="O45" t="str">
            <v>2019-2</v>
          </cell>
          <cell r="P45">
            <v>0.59799999999999998</v>
          </cell>
        </row>
        <row r="46">
          <cell r="O46" t="str">
            <v>2020-1</v>
          </cell>
          <cell r="P46">
            <v>0.47099999999999997</v>
          </cell>
        </row>
        <row r="47">
          <cell r="O47" t="str">
            <v>2020-2</v>
          </cell>
          <cell r="P47">
            <v>0.55000000000000004</v>
          </cell>
        </row>
        <row r="48">
          <cell r="O48" t="str">
            <v>2021-1</v>
          </cell>
          <cell r="P48">
            <v>0.59</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1"/>
      <sheetName val="Ficha 2"/>
      <sheetName val="Ficha 3"/>
      <sheetName val="Ficha 4"/>
      <sheetName val="Ficha 5"/>
      <sheetName val="Ficha 6"/>
      <sheetName val="Ficha 7"/>
      <sheetName val="Ficha 8"/>
      <sheetName val="Listas"/>
      <sheetName val="Listas despleglables"/>
    </sheetNames>
    <sheetDataSet>
      <sheetData sheetId="0" refreshError="1"/>
      <sheetData sheetId="1" refreshError="1"/>
      <sheetData sheetId="2">
        <row r="21">
          <cell r="I21" t="str">
            <v>Resultado de la medición del indicador</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2"/>
    </sheetNames>
    <sheetDataSet>
      <sheetData sheetId="0">
        <row r="20">
          <cell r="G20" t="str">
            <v>Resultado de la medición del indicador</v>
          </cell>
          <cell r="H20"/>
          <cell r="I20"/>
        </row>
        <row r="21">
          <cell r="A21" t="str">
            <v>2018-01</v>
          </cell>
          <cell r="G21">
            <v>1</v>
          </cell>
          <cell r="H21"/>
          <cell r="I21"/>
        </row>
        <row r="22">
          <cell r="A22" t="str">
            <v>2018-02</v>
          </cell>
          <cell r="G22">
            <v>0.96</v>
          </cell>
          <cell r="H22"/>
          <cell r="I22"/>
        </row>
        <row r="23">
          <cell r="A23" t="str">
            <v>2019-01</v>
          </cell>
          <cell r="G23">
            <v>0.875</v>
          </cell>
          <cell r="H23"/>
          <cell r="I23"/>
        </row>
        <row r="24">
          <cell r="A24" t="str">
            <v>2019-02</v>
          </cell>
          <cell r="G24">
            <v>0.92783505154639179</v>
          </cell>
          <cell r="H24"/>
          <cell r="I24"/>
        </row>
        <row r="25">
          <cell r="A25" t="str">
            <v>2020-01</v>
          </cell>
          <cell r="G25">
            <v>0.94782608695652171</v>
          </cell>
          <cell r="H25"/>
          <cell r="I25"/>
        </row>
        <row r="26">
          <cell r="A26" t="str">
            <v>2020-02</v>
          </cell>
          <cell r="G26">
            <v>0.9285714285714286</v>
          </cell>
          <cell r="H26"/>
          <cell r="I26"/>
        </row>
        <row r="27">
          <cell r="A27" t="str">
            <v>2021-01</v>
          </cell>
          <cell r="G27">
            <v>0.94174757281553401</v>
          </cell>
          <cell r="H27"/>
          <cell r="I27"/>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llo Humano"/>
      <sheetName val="Salud"/>
      <sheetName val=" AULA PEDAGÓGICA -2019-2"/>
      <sheetName val=" CULTURA 2020-1"/>
      <sheetName val="Listas"/>
      <sheetName val="Listas despleglables"/>
    </sheetNames>
    <sheetDataSet>
      <sheetData sheetId="0" refreshError="1"/>
      <sheetData sheetId="1" refreshError="1"/>
      <sheetData sheetId="2" refreshError="1"/>
      <sheetData sheetId="3">
        <row r="35">
          <cell r="D35" t="str">
            <v>Atendidos</v>
          </cell>
          <cell r="E35" t="str">
            <v xml:space="preserve">Continuan </v>
          </cell>
          <cell r="F35" t="str">
            <v xml:space="preserve">Porcentaje  </v>
          </cell>
        </row>
        <row r="36">
          <cell r="C36" t="str">
            <v>2016-1</v>
          </cell>
          <cell r="D36">
            <v>2451</v>
          </cell>
          <cell r="E36">
            <v>378</v>
          </cell>
          <cell r="F36">
            <v>0.15422276621787026</v>
          </cell>
        </row>
        <row r="37">
          <cell r="C37" t="str">
            <v>2016-2</v>
          </cell>
          <cell r="D37">
            <v>2284</v>
          </cell>
          <cell r="E37">
            <v>291</v>
          </cell>
          <cell r="F37">
            <v>0.12740805604203154</v>
          </cell>
        </row>
        <row r="38">
          <cell r="C38" t="str">
            <v>2017-1</v>
          </cell>
          <cell r="D38">
            <v>2140</v>
          </cell>
          <cell r="E38">
            <v>357</v>
          </cell>
          <cell r="F38">
            <v>0.16682242990654206</v>
          </cell>
        </row>
        <row r="39">
          <cell r="C39" t="str">
            <v>2017-2</v>
          </cell>
          <cell r="D39">
            <v>1744</v>
          </cell>
          <cell r="E39">
            <v>323</v>
          </cell>
          <cell r="F39">
            <v>0.18520642201834864</v>
          </cell>
        </row>
        <row r="40">
          <cell r="C40" t="str">
            <v>2018-1</v>
          </cell>
          <cell r="D40">
            <v>2283</v>
          </cell>
          <cell r="E40">
            <v>762</v>
          </cell>
          <cell r="F40">
            <v>0.33377135348226017</v>
          </cell>
        </row>
        <row r="41">
          <cell r="C41" t="str">
            <v>2018-2</v>
          </cell>
          <cell r="D41">
            <v>2094</v>
          </cell>
          <cell r="E41">
            <v>697</v>
          </cell>
          <cell r="F41">
            <v>0.33285577841451769</v>
          </cell>
        </row>
        <row r="42">
          <cell r="C42" t="str">
            <v>2019-1</v>
          </cell>
          <cell r="D42">
            <v>1976</v>
          </cell>
          <cell r="E42">
            <v>636</v>
          </cell>
          <cell r="F42">
            <v>0.32186234817813764</v>
          </cell>
        </row>
        <row r="43">
          <cell r="C43" t="str">
            <v>2019-2</v>
          </cell>
          <cell r="D43">
            <v>2045</v>
          </cell>
          <cell r="E43">
            <v>492</v>
          </cell>
          <cell r="F43">
            <v>0.24058679706601466</v>
          </cell>
        </row>
        <row r="44">
          <cell r="C44" t="str">
            <v>2020-1</v>
          </cell>
          <cell r="D44">
            <v>1445</v>
          </cell>
          <cell r="E44">
            <v>502</v>
          </cell>
          <cell r="F44">
            <v>0.34740484429065743</v>
          </cell>
        </row>
        <row r="45">
          <cell r="C45" t="str">
            <v>2020-2</v>
          </cell>
          <cell r="D45">
            <v>1509</v>
          </cell>
          <cell r="E45">
            <v>301</v>
          </cell>
          <cell r="F45">
            <v>0.19946984758117958</v>
          </cell>
        </row>
        <row r="46">
          <cell r="C46" t="str">
            <v>2021-1</v>
          </cell>
          <cell r="D46">
            <v>901</v>
          </cell>
          <cell r="E46">
            <v>281</v>
          </cell>
          <cell r="F46">
            <v>0.31187569367369589</v>
          </cell>
        </row>
      </sheetData>
      <sheetData sheetId="4" refreshError="1"/>
      <sheetData sheetId="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s"/>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cha 1"/>
      <sheetName val="Ficha 2"/>
      <sheetName val="Ficha 3"/>
      <sheetName val="Indicador Salud Nuevo"/>
      <sheetName val="Ficha 4"/>
      <sheetName val="Ficha 5"/>
      <sheetName val="Ficha 6"/>
      <sheetName val="Ficha 7"/>
      <sheetName val="Listas"/>
      <sheetName val="Listas despleglables"/>
    </sheetNames>
    <sheetDataSet>
      <sheetData sheetId="0"/>
      <sheetData sheetId="1"/>
      <sheetData sheetId="2">
        <row r="21">
          <cell r="H21" t="str">
            <v>Resultado de la medición del indicador</v>
          </cell>
          <cell r="I21">
            <v>0</v>
          </cell>
          <cell r="J21">
            <v>0</v>
          </cell>
        </row>
        <row r="22">
          <cell r="B22" t="str">
            <v>2016-1</v>
          </cell>
          <cell r="H22">
            <v>0.82571678978339802</v>
          </cell>
          <cell r="I22">
            <v>0</v>
          </cell>
          <cell r="J22">
            <v>0</v>
          </cell>
        </row>
        <row r="23">
          <cell r="B23" t="str">
            <v>2016-2</v>
          </cell>
          <cell r="H23">
            <v>0.81052755534620824</v>
          </cell>
          <cell r="I23">
            <v>0</v>
          </cell>
          <cell r="J23">
            <v>0</v>
          </cell>
        </row>
        <row r="24">
          <cell r="B24" t="str">
            <v>2017-1</v>
          </cell>
          <cell r="H24">
            <v>0.86182085168869305</v>
          </cell>
          <cell r="I24">
            <v>0</v>
          </cell>
          <cell r="J24">
            <v>0</v>
          </cell>
        </row>
        <row r="25">
          <cell r="B25" t="str">
            <v>2017-2</v>
          </cell>
          <cell r="H25">
            <v>0.8340359752670039</v>
          </cell>
          <cell r="I25">
            <v>0</v>
          </cell>
          <cell r="J25">
            <v>0</v>
          </cell>
        </row>
        <row r="26">
          <cell r="B26" t="str">
            <v>2018-1</v>
          </cell>
          <cell r="H26">
            <v>0.8062848050914877</v>
          </cell>
          <cell r="I26">
            <v>0</v>
          </cell>
          <cell r="J26">
            <v>0</v>
          </cell>
        </row>
        <row r="27">
          <cell r="B27" t="str">
            <v>2018-2</v>
          </cell>
          <cell r="H27">
            <v>0.82257474069554604</v>
          </cell>
          <cell r="I27">
            <v>0</v>
          </cell>
          <cell r="J27">
            <v>0</v>
          </cell>
        </row>
        <row r="28">
          <cell r="B28" t="str">
            <v>2019-1</v>
          </cell>
          <cell r="H28">
            <v>0.84301398972905972</v>
          </cell>
          <cell r="I28">
            <v>0</v>
          </cell>
          <cell r="J28">
            <v>0</v>
          </cell>
        </row>
        <row r="29">
          <cell r="B29" t="str">
            <v>2019-2</v>
          </cell>
          <cell r="H29">
            <v>0.85488665923448537</v>
          </cell>
          <cell r="I29">
            <v>0</v>
          </cell>
          <cell r="J29">
            <v>0</v>
          </cell>
        </row>
        <row r="30">
          <cell r="B30" t="str">
            <v>2020-1</v>
          </cell>
          <cell r="H30">
            <v>0.88000446080071371</v>
          </cell>
          <cell r="I30">
            <v>0</v>
          </cell>
          <cell r="J30">
            <v>0</v>
          </cell>
        </row>
        <row r="31">
          <cell r="B31" t="str">
            <v>2020-2</v>
          </cell>
          <cell r="H31">
            <v>0.88817150898104458</v>
          </cell>
        </row>
        <row r="32">
          <cell r="B32" t="str">
            <v>2021-1</v>
          </cell>
          <cell r="H32">
            <v>0.8438954226245875</v>
          </cell>
        </row>
      </sheetData>
      <sheetData sheetId="3"/>
      <sheetData sheetId="4"/>
      <sheetData sheetId="5"/>
      <sheetData sheetId="6"/>
      <sheetData sheetId="7"/>
      <sheetData sheetId="8"/>
      <sheetData sheetId="9"/>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LUD (2)"/>
    </sheetNames>
    <sheetDataSet>
      <sheetData sheetId="0">
        <row r="44">
          <cell r="O44" t="str">
            <v>2019-1</v>
          </cell>
          <cell r="P44">
            <v>0.56799999999999995</v>
          </cell>
        </row>
        <row r="45">
          <cell r="O45" t="str">
            <v>2019-2</v>
          </cell>
          <cell r="P45">
            <v>0.59799999999999998</v>
          </cell>
        </row>
        <row r="46">
          <cell r="O46" t="str">
            <v>2020-1</v>
          </cell>
          <cell r="P46">
            <v>0.47099999999999997</v>
          </cell>
        </row>
        <row r="47">
          <cell r="O47" t="str">
            <v>2020-2</v>
          </cell>
          <cell r="P47">
            <v>0.55000000000000004</v>
          </cell>
        </row>
        <row r="48">
          <cell r="O48" t="str">
            <v>2021-1</v>
          </cell>
          <cell r="P48">
            <v>0.59</v>
          </cell>
        </row>
        <row r="49">
          <cell r="O49" t="str">
            <v>2021-2</v>
          </cell>
          <cell r="P49">
            <v>0.79</v>
          </cell>
        </row>
      </sheetData>
    </sheetDataSet>
  </externalBook>
</externalLink>
</file>

<file path=xl/persons/person.xml><?xml version="1.0" encoding="utf-8"?>
<personList xmlns="http://schemas.microsoft.com/office/spreadsheetml/2018/threadedcomments" xmlns:x="http://schemas.openxmlformats.org/spreadsheetml/2006/main">
  <person displayName="Ana Maria Jimenez" id="{9DC98047-76B5-40DA-8B28-6F187C5F0D8E}" userId="Ana Maria Jimenez" providerId="None"/>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readedComments/threadedComment1.xml><?xml version="1.0" encoding="utf-8"?>
<ThreadedComments xmlns="http://schemas.microsoft.com/office/spreadsheetml/2018/threadedcomments" xmlns:x="http://schemas.openxmlformats.org/spreadsheetml/2006/main">
  <threadedComment ref="G31" dT="2021-03-10T22:55:57.36" personId="{9DC98047-76B5-40DA-8B28-6F187C5F0D8E}" id="{19D76695-08B2-446A-810F-523C414A89BF}">
    <text>Esta cifra corresponde a :31 niños activos en 2021 y 7 niños que cumplieron la meta de la graduación</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B1:O54"/>
  <sheetViews>
    <sheetView topLeftCell="A37" workbookViewId="0">
      <selection activeCell="H38" sqref="H38:K38"/>
    </sheetView>
  </sheetViews>
  <sheetFormatPr baseColWidth="10" defaultColWidth="11.5546875" defaultRowHeight="15.6" x14ac:dyDescent="0.3"/>
  <cols>
    <col min="1" max="1" width="4.109375" style="1" customWidth="1"/>
    <col min="2" max="2" width="20.6640625" style="1" customWidth="1"/>
    <col min="3" max="3" width="8.33203125" style="1" customWidth="1"/>
    <col min="4" max="4" width="11.5546875" style="1"/>
    <col min="5" max="5" width="15.109375" style="1" customWidth="1"/>
    <col min="6" max="6" width="11.5546875" style="1"/>
    <col min="7" max="7" width="11.5546875" style="1" customWidth="1"/>
    <col min="8" max="8" width="12.5546875" style="1" customWidth="1"/>
    <col min="9" max="9" width="14.5546875" style="1" customWidth="1"/>
    <col min="10" max="10" width="25.109375" style="1" customWidth="1"/>
    <col min="11" max="11" width="16.88671875" style="1" customWidth="1"/>
    <col min="12" max="12" width="0.33203125" style="1" customWidth="1"/>
    <col min="13" max="16384" width="11.5546875" style="1"/>
  </cols>
  <sheetData>
    <row r="1" spans="2:13" x14ac:dyDescent="0.3">
      <c r="M1" s="2"/>
    </row>
    <row r="2" spans="2:13" x14ac:dyDescent="0.3">
      <c r="B2" s="189"/>
      <c r="C2" s="192" t="s">
        <v>0</v>
      </c>
      <c r="D2" s="193"/>
      <c r="E2" s="193"/>
      <c r="F2" s="193"/>
      <c r="G2" s="193"/>
      <c r="H2" s="193"/>
      <c r="I2" s="193"/>
      <c r="J2" s="3" t="s">
        <v>1</v>
      </c>
      <c r="K2" s="4" t="s">
        <v>2</v>
      </c>
    </row>
    <row r="3" spans="2:13" x14ac:dyDescent="0.3">
      <c r="B3" s="190"/>
      <c r="C3" s="194"/>
      <c r="D3" s="195"/>
      <c r="E3" s="195"/>
      <c r="F3" s="195"/>
      <c r="G3" s="195"/>
      <c r="H3" s="195"/>
      <c r="I3" s="195"/>
      <c r="J3" s="3" t="s">
        <v>3</v>
      </c>
      <c r="K3" s="5" t="s">
        <v>4</v>
      </c>
    </row>
    <row r="4" spans="2:13" x14ac:dyDescent="0.3">
      <c r="B4" s="191"/>
      <c r="C4" s="196"/>
      <c r="D4" s="197"/>
      <c r="E4" s="197"/>
      <c r="F4" s="197"/>
      <c r="G4" s="197"/>
      <c r="H4" s="197"/>
      <c r="I4" s="197"/>
      <c r="J4" s="3" t="s">
        <v>5</v>
      </c>
      <c r="K4" s="6">
        <v>43243</v>
      </c>
    </row>
    <row r="6" spans="2:13" x14ac:dyDescent="0.3">
      <c r="B6" s="198" t="s">
        <v>6</v>
      </c>
      <c r="C6" s="199"/>
      <c r="D6" s="199"/>
      <c r="E6" s="199"/>
      <c r="F6" s="199"/>
      <c r="G6" s="199"/>
      <c r="H6" s="199"/>
      <c r="I6" s="199"/>
      <c r="J6" s="199"/>
      <c r="K6" s="200"/>
    </row>
    <row r="7" spans="2:13" ht="28.2" customHeight="1" x14ac:dyDescent="0.3">
      <c r="B7" s="201" t="s">
        <v>7</v>
      </c>
      <c r="C7" s="202"/>
      <c r="D7" s="203" t="s">
        <v>8</v>
      </c>
      <c r="E7" s="204"/>
      <c r="F7" s="204"/>
      <c r="G7" s="204"/>
      <c r="H7" s="204"/>
      <c r="I7" s="204"/>
      <c r="J7" s="204"/>
      <c r="K7" s="205"/>
    </row>
    <row r="8" spans="2:13" ht="28.2" customHeight="1" x14ac:dyDescent="0.3">
      <c r="B8" s="201" t="s">
        <v>9</v>
      </c>
      <c r="C8" s="202"/>
      <c r="D8" s="203" t="s">
        <v>10</v>
      </c>
      <c r="E8" s="204"/>
      <c r="F8" s="204"/>
      <c r="G8" s="204"/>
      <c r="H8" s="204"/>
      <c r="I8" s="204"/>
      <c r="J8" s="204"/>
      <c r="K8" s="205"/>
    </row>
    <row r="9" spans="2:13" ht="28.2" customHeight="1" x14ac:dyDescent="0.3">
      <c r="B9" s="201" t="s">
        <v>11</v>
      </c>
      <c r="C9" s="202"/>
      <c r="D9" s="203" t="s">
        <v>12</v>
      </c>
      <c r="E9" s="204"/>
      <c r="F9" s="204"/>
      <c r="G9" s="204"/>
      <c r="H9" s="204"/>
      <c r="I9" s="204"/>
      <c r="J9" s="204"/>
      <c r="K9" s="205"/>
    </row>
    <row r="10" spans="2:13" ht="28.2" customHeight="1" x14ac:dyDescent="0.3">
      <c r="B10" s="206" t="s">
        <v>13</v>
      </c>
      <c r="C10" s="201"/>
      <c r="D10" s="203" t="s">
        <v>14</v>
      </c>
      <c r="E10" s="204"/>
      <c r="F10" s="204"/>
      <c r="G10" s="204"/>
      <c r="H10" s="204"/>
      <c r="I10" s="204"/>
      <c r="J10" s="204"/>
      <c r="K10" s="205"/>
    </row>
    <row r="12" spans="2:13" x14ac:dyDescent="0.3">
      <c r="B12" s="198" t="s">
        <v>15</v>
      </c>
      <c r="C12" s="199"/>
      <c r="D12" s="199"/>
      <c r="E12" s="199"/>
      <c r="F12" s="199"/>
      <c r="G12" s="199"/>
      <c r="H12" s="199"/>
      <c r="I12" s="199"/>
      <c r="J12" s="199"/>
      <c r="K12" s="200"/>
    </row>
    <row r="13" spans="2:13" ht="28.2" customHeight="1" x14ac:dyDescent="0.3">
      <c r="B13" s="184" t="s">
        <v>16</v>
      </c>
      <c r="C13" s="185"/>
      <c r="D13" s="186" t="s">
        <v>17</v>
      </c>
      <c r="E13" s="187"/>
      <c r="F13" s="187"/>
      <c r="G13" s="187"/>
      <c r="H13" s="187"/>
      <c r="I13" s="187"/>
      <c r="J13" s="187"/>
      <c r="K13" s="188"/>
    </row>
    <row r="14" spans="2:13" ht="28.2" customHeight="1" x14ac:dyDescent="0.3">
      <c r="B14" s="201" t="s">
        <v>18</v>
      </c>
      <c r="C14" s="202"/>
      <c r="D14" s="186" t="s">
        <v>19</v>
      </c>
      <c r="E14" s="187"/>
      <c r="F14" s="187"/>
      <c r="G14" s="187"/>
      <c r="H14" s="187"/>
      <c r="I14" s="187"/>
      <c r="J14" s="187"/>
      <c r="K14" s="188"/>
    </row>
    <row r="15" spans="2:13" ht="28.2" customHeight="1" x14ac:dyDescent="0.3">
      <c r="B15" s="201" t="s">
        <v>20</v>
      </c>
      <c r="C15" s="202"/>
      <c r="D15" s="207" t="s">
        <v>21</v>
      </c>
      <c r="E15" s="208"/>
      <c r="F15" s="15" t="s">
        <v>22</v>
      </c>
      <c r="G15" s="207" t="s">
        <v>23</v>
      </c>
      <c r="H15" s="208"/>
      <c r="I15" s="13">
        <v>0.89659999999999995</v>
      </c>
      <c r="J15" s="209" t="s">
        <v>24</v>
      </c>
      <c r="K15" s="211" t="s">
        <v>25</v>
      </c>
      <c r="L15" s="212"/>
    </row>
    <row r="16" spans="2:13" ht="28.2" customHeight="1" x14ac:dyDescent="0.3">
      <c r="B16" s="201" t="s">
        <v>26</v>
      </c>
      <c r="C16" s="202"/>
      <c r="D16" s="207" t="s">
        <v>27</v>
      </c>
      <c r="E16" s="208"/>
      <c r="F16" s="15" t="s">
        <v>22</v>
      </c>
      <c r="G16" s="207" t="s">
        <v>28</v>
      </c>
      <c r="H16" s="208"/>
      <c r="I16" s="14">
        <v>0.9</v>
      </c>
      <c r="J16" s="210"/>
      <c r="K16" s="213"/>
      <c r="L16" s="214"/>
    </row>
    <row r="18" spans="2:11" x14ac:dyDescent="0.3">
      <c r="B18" s="198" t="s">
        <v>29</v>
      </c>
      <c r="C18" s="199"/>
      <c r="D18" s="199"/>
      <c r="E18" s="199"/>
      <c r="F18" s="199"/>
      <c r="G18" s="199"/>
      <c r="H18" s="199"/>
      <c r="I18" s="199"/>
      <c r="J18" s="199"/>
      <c r="K18" s="200"/>
    </row>
    <row r="19" spans="2:11" ht="28.2" customHeight="1" x14ac:dyDescent="0.3">
      <c r="B19" s="221" t="s">
        <v>30</v>
      </c>
      <c r="C19" s="222"/>
      <c r="D19" s="222"/>
      <c r="E19" s="222"/>
      <c r="F19" s="222"/>
      <c r="G19" s="222"/>
      <c r="H19" s="222"/>
      <c r="I19" s="222"/>
      <c r="J19" s="222"/>
      <c r="K19" s="223"/>
    </row>
    <row r="20" spans="2:11" ht="21.6" customHeight="1" x14ac:dyDescent="0.3">
      <c r="B20" s="7"/>
      <c r="C20" s="8"/>
      <c r="D20" s="8"/>
      <c r="E20" s="8"/>
      <c r="F20" s="8"/>
      <c r="G20" s="9"/>
      <c r="H20" s="10"/>
      <c r="I20" s="10"/>
      <c r="J20" s="10"/>
      <c r="K20" s="11"/>
    </row>
    <row r="21" spans="2:11" ht="73.5" customHeight="1" x14ac:dyDescent="0.3">
      <c r="B21" s="16" t="s">
        <v>31</v>
      </c>
      <c r="C21" s="224" t="s">
        <v>32</v>
      </c>
      <c r="D21" s="225"/>
      <c r="E21" s="224" t="s">
        <v>33</v>
      </c>
      <c r="F21" s="226"/>
      <c r="G21" s="225"/>
      <c r="H21" s="181" t="s">
        <v>34</v>
      </c>
      <c r="I21" s="182"/>
      <c r="J21" s="182"/>
      <c r="K21" s="183"/>
    </row>
    <row r="22" spans="2:11" ht="21.6" customHeight="1" x14ac:dyDescent="0.3">
      <c r="B22" s="19" t="s">
        <v>35</v>
      </c>
      <c r="C22" s="20"/>
      <c r="D22" s="18">
        <v>37</v>
      </c>
      <c r="E22" s="20"/>
      <c r="F22" s="17"/>
      <c r="G22" s="18">
        <v>25</v>
      </c>
      <c r="H22" s="179">
        <f t="shared" ref="H22:H31" si="0">G22/D22</f>
        <v>0.67567567567567566</v>
      </c>
      <c r="I22" s="179"/>
      <c r="J22" s="179"/>
      <c r="K22" s="180"/>
    </row>
    <row r="23" spans="2:11" ht="21.6" customHeight="1" x14ac:dyDescent="0.3">
      <c r="B23" s="19" t="s">
        <v>36</v>
      </c>
      <c r="C23" s="20"/>
      <c r="D23" s="18">
        <v>29</v>
      </c>
      <c r="E23" s="20"/>
      <c r="F23" s="17"/>
      <c r="G23" s="18">
        <v>26</v>
      </c>
      <c r="H23" s="179">
        <f t="shared" si="0"/>
        <v>0.89655172413793105</v>
      </c>
      <c r="I23" s="179"/>
      <c r="J23" s="179"/>
      <c r="K23" s="180"/>
    </row>
    <row r="24" spans="2:11" ht="21.6" customHeight="1" x14ac:dyDescent="0.3">
      <c r="B24" s="19" t="s">
        <v>37</v>
      </c>
      <c r="C24" s="20"/>
      <c r="D24" s="18">
        <v>25</v>
      </c>
      <c r="E24" s="20"/>
      <c r="F24" s="17"/>
      <c r="G24" s="18">
        <v>24</v>
      </c>
      <c r="H24" s="179">
        <f t="shared" si="0"/>
        <v>0.96</v>
      </c>
      <c r="I24" s="179"/>
      <c r="J24" s="179"/>
      <c r="K24" s="180"/>
    </row>
    <row r="25" spans="2:11" ht="21.6" customHeight="1" x14ac:dyDescent="0.3">
      <c r="B25" s="19" t="s">
        <v>38</v>
      </c>
      <c r="C25" s="20"/>
      <c r="D25" s="18">
        <v>27</v>
      </c>
      <c r="E25" s="20"/>
      <c r="F25" s="17"/>
      <c r="G25" s="18">
        <v>23</v>
      </c>
      <c r="H25" s="179">
        <f t="shared" si="0"/>
        <v>0.85185185185185186</v>
      </c>
      <c r="I25" s="179"/>
      <c r="J25" s="179"/>
      <c r="K25" s="180"/>
    </row>
    <row r="26" spans="2:11" ht="21.6" customHeight="1" x14ac:dyDescent="0.3">
      <c r="B26" s="19" t="s">
        <v>39</v>
      </c>
      <c r="C26" s="20"/>
      <c r="D26" s="18">
        <v>38</v>
      </c>
      <c r="E26" s="20"/>
      <c r="F26" s="17"/>
      <c r="G26" s="18">
        <v>30</v>
      </c>
      <c r="H26" s="179">
        <f t="shared" si="0"/>
        <v>0.78947368421052633</v>
      </c>
      <c r="I26" s="179"/>
      <c r="J26" s="179"/>
      <c r="K26" s="180"/>
    </row>
    <row r="27" spans="2:11" ht="21.6" customHeight="1" x14ac:dyDescent="0.3">
      <c r="B27" s="19" t="s">
        <v>40</v>
      </c>
      <c r="C27" s="20"/>
      <c r="D27" s="18">
        <v>46</v>
      </c>
      <c r="E27" s="20"/>
      <c r="F27" s="17"/>
      <c r="G27" s="18">
        <v>36</v>
      </c>
      <c r="H27" s="179">
        <f t="shared" si="0"/>
        <v>0.78260869565217395</v>
      </c>
      <c r="I27" s="179"/>
      <c r="J27" s="179"/>
      <c r="K27" s="180"/>
    </row>
    <row r="28" spans="2:11" ht="21.6" customHeight="1" x14ac:dyDescent="0.3">
      <c r="B28" s="19" t="s">
        <v>41</v>
      </c>
      <c r="C28" s="20"/>
      <c r="D28" s="18">
        <v>37</v>
      </c>
      <c r="E28" s="20"/>
      <c r="F28" s="17"/>
      <c r="G28" s="18">
        <v>33</v>
      </c>
      <c r="H28" s="179">
        <f t="shared" si="0"/>
        <v>0.89189189189189189</v>
      </c>
      <c r="I28" s="179"/>
      <c r="J28" s="179"/>
      <c r="K28" s="180"/>
    </row>
    <row r="29" spans="2:11" ht="21.6" customHeight="1" x14ac:dyDescent="0.3">
      <c r="B29" s="19" t="s">
        <v>42</v>
      </c>
      <c r="C29" s="20"/>
      <c r="D29" s="18">
        <v>51</v>
      </c>
      <c r="E29" s="20"/>
      <c r="F29" s="17"/>
      <c r="G29" s="18">
        <v>27</v>
      </c>
      <c r="H29" s="179">
        <f t="shared" si="0"/>
        <v>0.52941176470588236</v>
      </c>
      <c r="I29" s="179"/>
      <c r="J29" s="179"/>
      <c r="K29" s="180"/>
    </row>
    <row r="30" spans="2:11" ht="21.6" customHeight="1" x14ac:dyDescent="0.3">
      <c r="B30" s="19" t="s">
        <v>43</v>
      </c>
      <c r="C30" s="20"/>
      <c r="D30" s="18">
        <v>39</v>
      </c>
      <c r="E30" s="20"/>
      <c r="F30" s="17"/>
      <c r="G30" s="18">
        <v>20</v>
      </c>
      <c r="H30" s="179">
        <f t="shared" si="0"/>
        <v>0.51282051282051277</v>
      </c>
      <c r="I30" s="179"/>
      <c r="J30" s="179"/>
      <c r="K30" s="180"/>
    </row>
    <row r="31" spans="2:11" ht="21.6" customHeight="1" x14ac:dyDescent="0.3">
      <c r="B31" s="19" t="s">
        <v>44</v>
      </c>
      <c r="C31" s="20"/>
      <c r="D31" s="18">
        <v>48</v>
      </c>
      <c r="E31" s="20"/>
      <c r="F31" s="17"/>
      <c r="G31" s="18">
        <v>38</v>
      </c>
      <c r="H31" s="179">
        <f t="shared" si="0"/>
        <v>0.79166666666666663</v>
      </c>
      <c r="I31" s="179"/>
      <c r="J31" s="179"/>
      <c r="K31" s="180"/>
    </row>
    <row r="32" spans="2:11" ht="21.6" customHeight="1" x14ac:dyDescent="0.3">
      <c r="B32" s="23" t="s">
        <v>45</v>
      </c>
      <c r="C32" s="21"/>
      <c r="D32" s="18">
        <v>38</v>
      </c>
      <c r="E32" s="21"/>
      <c r="F32" s="22"/>
      <c r="G32" s="18">
        <v>32</v>
      </c>
      <c r="H32" s="237">
        <f t="shared" ref="H32" si="1">G32/D32</f>
        <v>0.84210526315789469</v>
      </c>
      <c r="I32" s="179"/>
      <c r="J32" s="179"/>
      <c r="K32" s="180"/>
    </row>
    <row r="33" spans="2:15" ht="21.6" customHeight="1" x14ac:dyDescent="0.3">
      <c r="B33" s="23"/>
      <c r="C33" s="21"/>
      <c r="D33" s="18"/>
      <c r="E33" s="21"/>
      <c r="F33" s="22"/>
      <c r="G33" s="18"/>
      <c r="H33" s="237"/>
      <c r="I33" s="179"/>
      <c r="J33" s="179"/>
      <c r="K33" s="180"/>
    </row>
    <row r="34" spans="2:15" ht="28.2" customHeight="1" x14ac:dyDescent="0.3">
      <c r="B34" s="221" t="s">
        <v>46</v>
      </c>
      <c r="C34" s="227"/>
      <c r="D34" s="227"/>
      <c r="E34" s="227"/>
      <c r="F34" s="227"/>
      <c r="G34" s="227"/>
      <c r="H34" s="222"/>
      <c r="I34" s="222"/>
      <c r="J34" s="222"/>
      <c r="K34" s="223"/>
    </row>
    <row r="35" spans="2:15" ht="210.75" customHeight="1" x14ac:dyDescent="0.3">
      <c r="B35" s="228"/>
      <c r="C35" s="229"/>
      <c r="D35" s="229"/>
      <c r="E35" s="229"/>
      <c r="F35" s="229"/>
      <c r="G35" s="229"/>
      <c r="H35" s="229"/>
      <c r="I35" s="229"/>
      <c r="J35" s="229"/>
      <c r="K35" s="230"/>
    </row>
    <row r="36" spans="2:15" ht="28.2" customHeight="1" x14ac:dyDescent="0.3">
      <c r="B36" s="221" t="s">
        <v>47</v>
      </c>
      <c r="C36" s="222"/>
      <c r="D36" s="222"/>
      <c r="E36" s="222"/>
      <c r="F36" s="222"/>
      <c r="G36" s="222"/>
      <c r="H36" s="222"/>
      <c r="I36" s="222"/>
      <c r="J36" s="222"/>
      <c r="K36" s="223"/>
    </row>
    <row r="37" spans="2:15" ht="246.75" customHeight="1" x14ac:dyDescent="0.3">
      <c r="B37" s="231" t="s">
        <v>48</v>
      </c>
      <c r="C37" s="232"/>
      <c r="D37" s="232"/>
      <c r="E37" s="232"/>
      <c r="F37" s="232"/>
      <c r="G37" s="232"/>
      <c r="H37" s="232"/>
      <c r="I37" s="232"/>
      <c r="J37" s="232"/>
      <c r="K37" s="233"/>
    </row>
    <row r="38" spans="2:15" ht="28.2" customHeight="1" x14ac:dyDescent="0.3">
      <c r="B38" s="215" t="s">
        <v>49</v>
      </c>
      <c r="C38" s="216"/>
      <c r="D38" s="216"/>
      <c r="E38" s="216"/>
      <c r="F38" s="216"/>
      <c r="G38" s="217"/>
      <c r="H38" s="234" t="s">
        <v>50</v>
      </c>
      <c r="I38" s="235"/>
      <c r="J38" s="235"/>
      <c r="K38" s="236"/>
    </row>
    <row r="39" spans="2:15" ht="36" customHeight="1" x14ac:dyDescent="0.3">
      <c r="B39" s="215" t="s">
        <v>51</v>
      </c>
      <c r="C39" s="216"/>
      <c r="D39" s="216"/>
      <c r="E39" s="216"/>
      <c r="F39" s="216"/>
      <c r="G39" s="217"/>
      <c r="H39" s="218" t="s">
        <v>52</v>
      </c>
      <c r="I39" s="219"/>
      <c r="J39" s="219"/>
      <c r="K39" s="220"/>
    </row>
    <row r="41" spans="2:15" x14ac:dyDescent="0.3">
      <c r="B41" s="198" t="s">
        <v>53</v>
      </c>
      <c r="C41" s="199"/>
      <c r="D41" s="199"/>
      <c r="E41" s="199"/>
      <c r="F41" s="199"/>
      <c r="G41" s="199"/>
      <c r="H41" s="199"/>
      <c r="I41" s="199"/>
      <c r="J41" s="199"/>
      <c r="K41" s="200"/>
    </row>
    <row r="42" spans="2:15" x14ac:dyDescent="0.3">
      <c r="B42" s="238" t="s">
        <v>54</v>
      </c>
      <c r="C42" s="239"/>
      <c r="D42" s="239"/>
      <c r="E42" s="239"/>
      <c r="F42" s="239"/>
      <c r="G42" s="239"/>
      <c r="H42" s="239"/>
      <c r="I42" s="239"/>
      <c r="J42" s="239"/>
      <c r="K42" s="240"/>
    </row>
    <row r="43" spans="2:15" ht="28.2" customHeight="1" x14ac:dyDescent="0.3">
      <c r="B43" s="215" t="s">
        <v>55</v>
      </c>
      <c r="C43" s="216"/>
      <c r="D43" s="216"/>
      <c r="E43" s="217"/>
      <c r="F43" s="241"/>
      <c r="G43" s="242"/>
      <c r="H43" s="242"/>
      <c r="I43" s="242"/>
      <c r="J43" s="242"/>
      <c r="K43" s="243"/>
      <c r="O43" s="12" t="str">
        <f>IF(F44="","Por calcular",IF(X6="","",IF(X6&lt;70%,"Deficiente",)))</f>
        <v/>
      </c>
    </row>
    <row r="44" spans="2:15" ht="37.200000000000003" customHeight="1" x14ac:dyDescent="0.3">
      <c r="B44" s="184" t="s">
        <v>56</v>
      </c>
      <c r="C44" s="185"/>
      <c r="D44" s="246" t="s">
        <v>57</v>
      </c>
      <c r="E44" s="246"/>
      <c r="F44" s="247" t="str">
        <f>IF(G43="","Aceptable.",IF(G43="","",IF(G43&lt;70%,"Aceptable.",IF(G43&gt;=90%,"Aceptable.","Aceptable"))))</f>
        <v>Aceptable.</v>
      </c>
      <c r="G44" s="248"/>
      <c r="H44" s="249"/>
      <c r="I44" s="247" t="s">
        <v>58</v>
      </c>
      <c r="J44" s="248"/>
      <c r="K44" s="249"/>
    </row>
    <row r="45" spans="2:15" ht="37.200000000000003" customHeight="1" x14ac:dyDescent="0.3">
      <c r="B45" s="244"/>
      <c r="C45" s="245"/>
      <c r="D45" s="247" t="s">
        <v>59</v>
      </c>
      <c r="E45" s="249"/>
      <c r="F45" s="246" t="s">
        <v>60</v>
      </c>
      <c r="G45" s="246"/>
      <c r="H45" s="246"/>
      <c r="I45" s="247" t="s">
        <v>61</v>
      </c>
      <c r="J45" s="248"/>
      <c r="K45" s="249"/>
    </row>
    <row r="47" spans="2:15" x14ac:dyDescent="0.3">
      <c r="B47" s="238" t="s">
        <v>62</v>
      </c>
      <c r="C47" s="239"/>
      <c r="D47" s="239"/>
      <c r="E47" s="239"/>
      <c r="F47" s="239"/>
      <c r="G47" s="239"/>
      <c r="H47" s="239"/>
      <c r="I47" s="239"/>
      <c r="J47" s="239"/>
      <c r="K47" s="240"/>
    </row>
    <row r="48" spans="2:15" ht="28.2" customHeight="1" x14ac:dyDescent="0.3">
      <c r="B48" s="215" t="s">
        <v>55</v>
      </c>
      <c r="C48" s="216"/>
      <c r="D48" s="216"/>
      <c r="E48" s="217"/>
      <c r="F48" s="250">
        <f>H32/I16</f>
        <v>0.93567251461988299</v>
      </c>
      <c r="G48" s="251"/>
      <c r="H48" s="251"/>
      <c r="I48" s="251"/>
      <c r="J48" s="251"/>
      <c r="K48" s="252"/>
      <c r="O48" s="12"/>
    </row>
    <row r="49" spans="2:11" ht="37.200000000000003" customHeight="1" x14ac:dyDescent="0.3">
      <c r="B49" s="184" t="s">
        <v>56</v>
      </c>
      <c r="C49" s="185"/>
      <c r="D49" s="253" t="s">
        <v>57</v>
      </c>
      <c r="E49" s="253"/>
      <c r="F49" s="247" t="str">
        <f>IF(G48="","Aceptable.",IF(G48="","",IF(G48&lt;70%,"Aceptable.",IF(G48&gt;=90%,"Aceptable.","Aceptable"))))</f>
        <v>Aceptable.</v>
      </c>
      <c r="G49" s="248"/>
      <c r="H49" s="249"/>
      <c r="I49" s="247" t="s">
        <v>58</v>
      </c>
      <c r="J49" s="248"/>
      <c r="K49" s="249"/>
    </row>
    <row r="50" spans="2:11" ht="37.200000000000003" customHeight="1" x14ac:dyDescent="0.3">
      <c r="B50" s="244"/>
      <c r="C50" s="245"/>
      <c r="D50" s="254" t="s">
        <v>59</v>
      </c>
      <c r="E50" s="255"/>
      <c r="F50" s="246" t="s">
        <v>60</v>
      </c>
      <c r="G50" s="246"/>
      <c r="H50" s="246"/>
      <c r="I50" s="247" t="s">
        <v>61</v>
      </c>
      <c r="J50" s="248"/>
      <c r="K50" s="249"/>
    </row>
    <row r="51" spans="2:11" ht="37.200000000000003" customHeight="1" x14ac:dyDescent="0.3">
      <c r="B51" s="184" t="s">
        <v>63</v>
      </c>
      <c r="C51" s="185"/>
      <c r="D51" s="247" t="str">
        <f>IF(G48="","Acciones preventivas .",IF(G48="","",IF(G48&lt;70%,"Acciones preventivas .",IF(G48&gt;80%,"Acciones preventivas .","Acciones preventivas "))))</f>
        <v>Acciones preventivas .</v>
      </c>
      <c r="E51" s="248"/>
      <c r="F51" s="248"/>
      <c r="G51" s="249"/>
      <c r="H51" s="247" t="s">
        <v>64</v>
      </c>
      <c r="I51" s="248"/>
      <c r="J51" s="248"/>
      <c r="K51" s="249"/>
    </row>
    <row r="52" spans="2:11" ht="28.2" customHeight="1" x14ac:dyDescent="0.3">
      <c r="B52" s="244"/>
      <c r="C52" s="245"/>
      <c r="D52" s="247" t="s">
        <v>65</v>
      </c>
      <c r="E52" s="248"/>
      <c r="F52" s="248"/>
      <c r="G52" s="249"/>
      <c r="H52" s="247" t="s">
        <v>61</v>
      </c>
      <c r="I52" s="248"/>
      <c r="J52" s="248"/>
      <c r="K52" s="249"/>
    </row>
    <row r="53" spans="2:11" ht="37.200000000000003" customHeight="1" x14ac:dyDescent="0.3">
      <c r="B53" s="184" t="s">
        <v>66</v>
      </c>
      <c r="C53" s="185"/>
      <c r="D53" s="247" t="s">
        <v>67</v>
      </c>
      <c r="E53" s="248"/>
      <c r="F53" s="248"/>
      <c r="G53" s="249"/>
      <c r="H53" s="247" t="s">
        <v>68</v>
      </c>
      <c r="I53" s="248"/>
      <c r="J53" s="248"/>
      <c r="K53" s="249"/>
    </row>
    <row r="54" spans="2:11" ht="28.2" customHeight="1" x14ac:dyDescent="0.3">
      <c r="B54" s="244"/>
      <c r="C54" s="245"/>
      <c r="D54" s="247" t="s">
        <v>69</v>
      </c>
      <c r="E54" s="248"/>
      <c r="F54" s="248"/>
      <c r="G54" s="249"/>
      <c r="H54" s="247" t="s">
        <v>69</v>
      </c>
      <c r="I54" s="248"/>
      <c r="J54" s="248"/>
      <c r="K54" s="249"/>
    </row>
  </sheetData>
  <mergeCells count="80">
    <mergeCell ref="B53:C54"/>
    <mergeCell ref="D53:G53"/>
    <mergeCell ref="H53:K53"/>
    <mergeCell ref="D54:G54"/>
    <mergeCell ref="H54:K54"/>
    <mergeCell ref="B51:C52"/>
    <mergeCell ref="D51:G51"/>
    <mergeCell ref="H51:K51"/>
    <mergeCell ref="D52:G52"/>
    <mergeCell ref="H52:K52"/>
    <mergeCell ref="B47:K47"/>
    <mergeCell ref="B48:E48"/>
    <mergeCell ref="F48:K48"/>
    <mergeCell ref="B49:C50"/>
    <mergeCell ref="D49:E49"/>
    <mergeCell ref="F49:H49"/>
    <mergeCell ref="I49:K49"/>
    <mergeCell ref="D50:E50"/>
    <mergeCell ref="F50:H50"/>
    <mergeCell ref="I50:K50"/>
    <mergeCell ref="B41:K41"/>
    <mergeCell ref="B42:K42"/>
    <mergeCell ref="B43:E43"/>
    <mergeCell ref="F43:K43"/>
    <mergeCell ref="B44:C45"/>
    <mergeCell ref="D44:E44"/>
    <mergeCell ref="F44:H44"/>
    <mergeCell ref="I44:K44"/>
    <mergeCell ref="D45:E45"/>
    <mergeCell ref="F45:H45"/>
    <mergeCell ref="I45:K45"/>
    <mergeCell ref="B39:G39"/>
    <mergeCell ref="H39:K39"/>
    <mergeCell ref="B18:K18"/>
    <mergeCell ref="B19:K19"/>
    <mergeCell ref="C21:D21"/>
    <mergeCell ref="E21:G21"/>
    <mergeCell ref="B34:K34"/>
    <mergeCell ref="B35:K35"/>
    <mergeCell ref="B36:K36"/>
    <mergeCell ref="B37:K37"/>
    <mergeCell ref="B38:G38"/>
    <mergeCell ref="H38:K38"/>
    <mergeCell ref="H32:K32"/>
    <mergeCell ref="H33:K33"/>
    <mergeCell ref="H31:K31"/>
    <mergeCell ref="H26:K26"/>
    <mergeCell ref="D14:K14"/>
    <mergeCell ref="B15:C15"/>
    <mergeCell ref="D15:E15"/>
    <mergeCell ref="G15:H15"/>
    <mergeCell ref="J15:J16"/>
    <mergeCell ref="K15:L16"/>
    <mergeCell ref="B16:C16"/>
    <mergeCell ref="D16:E16"/>
    <mergeCell ref="G16:H16"/>
    <mergeCell ref="B14:C14"/>
    <mergeCell ref="B13:C13"/>
    <mergeCell ref="D13:K13"/>
    <mergeCell ref="B2:B4"/>
    <mergeCell ref="C2:I4"/>
    <mergeCell ref="B6:K6"/>
    <mergeCell ref="B7:C7"/>
    <mergeCell ref="D7:K7"/>
    <mergeCell ref="B8:C8"/>
    <mergeCell ref="D8:K8"/>
    <mergeCell ref="B9:C9"/>
    <mergeCell ref="D9:K9"/>
    <mergeCell ref="B10:C10"/>
    <mergeCell ref="D10:K10"/>
    <mergeCell ref="B12:K12"/>
    <mergeCell ref="H27:K27"/>
    <mergeCell ref="H28:K28"/>
    <mergeCell ref="H29:K29"/>
    <mergeCell ref="H30:K30"/>
    <mergeCell ref="H21:K21"/>
    <mergeCell ref="H22:K22"/>
    <mergeCell ref="H23:K23"/>
    <mergeCell ref="H24:K24"/>
    <mergeCell ref="H25:K25"/>
  </mergeCells>
  <conditionalFormatting sqref="D51:G51">
    <cfRule type="cellIs" dxfId="53" priority="5" operator="equal">
      <formula>"Acciones preventivas "</formula>
    </cfRule>
    <cfRule type="cellIs" dxfId="52" priority="6" operator="between">
      <formula>70</formula>
      <formula>89</formula>
    </cfRule>
  </conditionalFormatting>
  <conditionalFormatting sqref="D53:G53">
    <cfRule type="cellIs" dxfId="51" priority="3" operator="equal">
      <formula>"Acciones preventivas "</formula>
    </cfRule>
    <cfRule type="cellIs" dxfId="50" priority="4" operator="between">
      <formula>70</formula>
      <formula>89</formula>
    </cfRule>
  </conditionalFormatting>
  <conditionalFormatting sqref="H53:K53">
    <cfRule type="cellIs" dxfId="49" priority="1" operator="equal">
      <formula>"Acciones preventivas "</formula>
    </cfRule>
    <cfRule type="cellIs" dxfId="48" priority="2" operator="between">
      <formula>70</formula>
      <formula>89</formula>
    </cfRule>
  </conditionalFormatting>
  <dataValidations count="7">
    <dataValidation type="list" allowBlank="1" showInputMessage="1" showErrorMessage="1" sqref="K15:L16" xr:uid="{00000000-0002-0000-0000-000000000000}">
      <formula1>"Semestre 2 de 2016,Año 2016"</formula1>
    </dataValidation>
    <dataValidation type="list" allowBlank="1" showInputMessage="1" showErrorMessage="1" sqref="F15:F16" xr:uid="{00000000-0002-0000-0000-000001000000}">
      <formula1>"Número, Porcentaje, Pesos "</formula1>
    </dataValidation>
    <dataValidation type="list" allowBlank="1" showInputMessage="1" showErrorMessage="1" sqref="D14:K14" xr:uid="{00000000-0002-0000-0000-000002000000}">
      <formula1>"Semestral, Anual, Bienal"</formula1>
    </dataValidation>
    <dataValidation type="list" allowBlank="1" showInputMessage="1" showErrorMessage="1" sqref="D10:K10" xr:uid="{00000000-0002-0000-0000-000003000000}">
      <formula1>"Eficacia, Eficiencia, Efectividad o Impacto"</formula1>
    </dataValidation>
    <dataValidation allowBlank="1" showInputMessage="1" showErrorMessage="1" prompt="Seleccione una opción" sqref="D15:D17 F17 J15" xr:uid="{00000000-0002-0000-0000-000004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C15" xr:uid="{00000000-0002-0000-0000-000005000000}"/>
    <dataValidation allowBlank="1" showInputMessage="1" showErrorMessage="1" prompt="La meta es un propósito medible. Es el valor que se espera alcance el respectivo indicador. " sqref="B16:C16" xr:uid="{00000000-0002-0000-0000-000006000000}"/>
  </dataValidations>
  <pageMargins left="0.7" right="0.7" top="0.75" bottom="0.75" header="0.3" footer="0.3"/>
  <pageSetup orientation="portrait" verticalDpi="0"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N56"/>
  <sheetViews>
    <sheetView tabSelected="1" topLeftCell="A36" workbookViewId="0">
      <selection activeCell="F50" sqref="F50:K50"/>
    </sheetView>
  </sheetViews>
  <sheetFormatPr baseColWidth="10" defaultColWidth="11.5546875" defaultRowHeight="13.2" x14ac:dyDescent="0.25"/>
  <cols>
    <col min="1" max="1" width="4.109375" style="26" customWidth="1"/>
    <col min="2" max="2" width="20.6640625" style="26" customWidth="1"/>
    <col min="3" max="3" width="8.33203125" style="26" customWidth="1"/>
    <col min="4" max="4" width="11.5546875" style="26"/>
    <col min="5" max="5" width="15.109375" style="26" customWidth="1"/>
    <col min="6" max="7" width="11.5546875" style="26"/>
    <col min="8" max="8" width="6.6640625" style="26" customWidth="1"/>
    <col min="9" max="9" width="14.5546875" style="26" customWidth="1"/>
    <col min="10" max="10" width="25.109375" style="26" customWidth="1"/>
    <col min="11" max="11" width="62" style="26" customWidth="1"/>
    <col min="12" max="12" width="11.5546875" style="26"/>
    <col min="13" max="13" width="0" style="26" hidden="1" customWidth="1"/>
    <col min="14" max="16384" width="11.5546875" style="26"/>
  </cols>
  <sheetData>
    <row r="2" spans="2:11" x14ac:dyDescent="0.25">
      <c r="B2" s="261"/>
      <c r="C2" s="264" t="s">
        <v>0</v>
      </c>
      <c r="D2" s="265"/>
      <c r="E2" s="265"/>
      <c r="F2" s="265"/>
      <c r="G2" s="265"/>
      <c r="H2" s="265"/>
      <c r="I2" s="265"/>
      <c r="J2" s="24" t="s">
        <v>1</v>
      </c>
      <c r="K2" s="25" t="s">
        <v>2</v>
      </c>
    </row>
    <row r="3" spans="2:11" x14ac:dyDescent="0.25">
      <c r="B3" s="262"/>
      <c r="C3" s="266"/>
      <c r="D3" s="267"/>
      <c r="E3" s="267"/>
      <c r="F3" s="267"/>
      <c r="G3" s="267"/>
      <c r="H3" s="267"/>
      <c r="I3" s="267"/>
      <c r="J3" s="24" t="s">
        <v>3</v>
      </c>
      <c r="K3" s="27" t="s">
        <v>4</v>
      </c>
    </row>
    <row r="4" spans="2:11" x14ac:dyDescent="0.25">
      <c r="B4" s="263"/>
      <c r="C4" s="268"/>
      <c r="D4" s="269"/>
      <c r="E4" s="269"/>
      <c r="F4" s="269"/>
      <c r="G4" s="269"/>
      <c r="H4" s="269"/>
      <c r="I4" s="269"/>
      <c r="J4" s="24" t="s">
        <v>5</v>
      </c>
      <c r="K4" s="28">
        <v>43243</v>
      </c>
    </row>
    <row r="6" spans="2:11" x14ac:dyDescent="0.25">
      <c r="B6" s="270" t="s">
        <v>6</v>
      </c>
      <c r="C6" s="271"/>
      <c r="D6" s="271"/>
      <c r="E6" s="271"/>
      <c r="F6" s="271"/>
      <c r="G6" s="271"/>
      <c r="H6" s="271"/>
      <c r="I6" s="271"/>
      <c r="J6" s="271"/>
      <c r="K6" s="272"/>
    </row>
    <row r="7" spans="2:11" x14ac:dyDescent="0.25">
      <c r="B7" s="256" t="s">
        <v>7</v>
      </c>
      <c r="C7" s="257"/>
      <c r="D7" s="273" t="s">
        <v>70</v>
      </c>
      <c r="E7" s="274"/>
      <c r="F7" s="274"/>
      <c r="G7" s="274"/>
      <c r="H7" s="274"/>
      <c r="I7" s="274"/>
      <c r="J7" s="274"/>
      <c r="K7" s="275"/>
    </row>
    <row r="8" spans="2:11" x14ac:dyDescent="0.25">
      <c r="B8" s="256" t="s">
        <v>9</v>
      </c>
      <c r="C8" s="257"/>
      <c r="D8" s="258" t="s">
        <v>10</v>
      </c>
      <c r="E8" s="259"/>
      <c r="F8" s="259"/>
      <c r="G8" s="259"/>
      <c r="H8" s="259"/>
      <c r="I8" s="259"/>
      <c r="J8" s="259"/>
      <c r="K8" s="260"/>
    </row>
    <row r="9" spans="2:11" x14ac:dyDescent="0.25">
      <c r="B9" s="256" t="s">
        <v>11</v>
      </c>
      <c r="C9" s="257"/>
      <c r="D9" s="278" t="s">
        <v>71</v>
      </c>
      <c r="E9" s="279"/>
      <c r="F9" s="279"/>
      <c r="G9" s="279"/>
      <c r="H9" s="279"/>
      <c r="I9" s="279"/>
      <c r="J9" s="279"/>
      <c r="K9" s="280"/>
    </row>
    <row r="10" spans="2:11" x14ac:dyDescent="0.25">
      <c r="B10" s="281" t="s">
        <v>13</v>
      </c>
      <c r="C10" s="256"/>
      <c r="D10" s="278" t="s">
        <v>14</v>
      </c>
      <c r="E10" s="279"/>
      <c r="F10" s="279"/>
      <c r="G10" s="279"/>
      <c r="H10" s="279"/>
      <c r="I10" s="279"/>
      <c r="J10" s="279"/>
      <c r="K10" s="280"/>
    </row>
    <row r="12" spans="2:11" x14ac:dyDescent="0.25">
      <c r="B12" s="270" t="s">
        <v>15</v>
      </c>
      <c r="C12" s="271"/>
      <c r="D12" s="271"/>
      <c r="E12" s="271"/>
      <c r="F12" s="271"/>
      <c r="G12" s="271"/>
      <c r="H12" s="271"/>
      <c r="I12" s="271"/>
      <c r="J12" s="271"/>
      <c r="K12" s="272"/>
    </row>
    <row r="13" spans="2:11" x14ac:dyDescent="0.25">
      <c r="B13" s="282" t="s">
        <v>16</v>
      </c>
      <c r="C13" s="283"/>
      <c r="D13" s="284" t="s">
        <v>72</v>
      </c>
      <c r="E13" s="285"/>
      <c r="F13" s="285"/>
      <c r="G13" s="285"/>
      <c r="H13" s="285"/>
      <c r="I13" s="285"/>
      <c r="J13" s="285"/>
      <c r="K13" s="286"/>
    </row>
    <row r="14" spans="2:11" x14ac:dyDescent="0.25">
      <c r="B14" s="256" t="s">
        <v>18</v>
      </c>
      <c r="C14" s="257"/>
      <c r="D14" s="287" t="s">
        <v>19</v>
      </c>
      <c r="E14" s="288"/>
      <c r="F14" s="288"/>
      <c r="G14" s="288"/>
      <c r="H14" s="288"/>
      <c r="I14" s="288"/>
      <c r="J14" s="288"/>
      <c r="K14" s="289"/>
    </row>
    <row r="15" spans="2:11" x14ac:dyDescent="0.25">
      <c r="B15" s="256" t="s">
        <v>20</v>
      </c>
      <c r="C15" s="257"/>
      <c r="D15" s="276" t="s">
        <v>21</v>
      </c>
      <c r="E15" s="277"/>
      <c r="F15" s="29" t="s">
        <v>22</v>
      </c>
      <c r="G15" s="276" t="s">
        <v>23</v>
      </c>
      <c r="H15" s="277"/>
      <c r="I15" s="30">
        <v>5.8999999999999997E-2</v>
      </c>
      <c r="J15" s="31" t="s">
        <v>24</v>
      </c>
      <c r="K15" s="32" t="s">
        <v>73</v>
      </c>
    </row>
    <row r="16" spans="2:11" x14ac:dyDescent="0.25">
      <c r="B16" s="256" t="s">
        <v>26</v>
      </c>
      <c r="C16" s="257"/>
      <c r="D16" s="276" t="s">
        <v>27</v>
      </c>
      <c r="E16" s="277"/>
      <c r="F16" s="29" t="s">
        <v>22</v>
      </c>
      <c r="G16" s="276" t="s">
        <v>28</v>
      </c>
      <c r="H16" s="277"/>
      <c r="I16" s="33">
        <v>7.0000000000000007E-2</v>
      </c>
      <c r="J16" s="34"/>
      <c r="K16" s="35"/>
    </row>
    <row r="18" spans="2:14" x14ac:dyDescent="0.25">
      <c r="B18" s="290" t="s">
        <v>29</v>
      </c>
      <c r="C18" s="290"/>
      <c r="D18" s="290"/>
      <c r="E18" s="290"/>
      <c r="F18" s="290"/>
      <c r="G18" s="290"/>
      <c r="H18" s="290"/>
      <c r="I18" s="290"/>
      <c r="J18" s="290"/>
      <c r="K18" s="290"/>
    </row>
    <row r="19" spans="2:14" ht="28.2" customHeight="1" x14ac:dyDescent="0.25">
      <c r="B19" s="291" t="s">
        <v>30</v>
      </c>
      <c r="C19" s="291"/>
      <c r="D19" s="291"/>
      <c r="E19" s="291"/>
      <c r="F19" s="291"/>
      <c r="G19" s="291"/>
      <c r="H19" s="291"/>
      <c r="I19" s="291"/>
      <c r="J19" s="291"/>
      <c r="K19" s="291"/>
    </row>
    <row r="20" spans="2:14" ht="21.6" customHeight="1" x14ac:dyDescent="0.25">
      <c r="B20" s="292" t="s">
        <v>31</v>
      </c>
      <c r="C20" s="292" t="s">
        <v>74</v>
      </c>
      <c r="D20" s="292"/>
      <c r="E20" s="292"/>
      <c r="F20" s="292"/>
      <c r="G20" s="292"/>
      <c r="H20" s="292"/>
      <c r="I20" s="292"/>
      <c r="J20" s="292"/>
      <c r="K20" s="292"/>
    </row>
    <row r="21" spans="2:14" ht="28.2" customHeight="1" x14ac:dyDescent="0.25">
      <c r="B21" s="292"/>
      <c r="C21" s="292" t="s">
        <v>75</v>
      </c>
      <c r="D21" s="292"/>
      <c r="E21" s="292"/>
      <c r="F21" s="292"/>
      <c r="G21" s="292" t="s">
        <v>76</v>
      </c>
      <c r="H21" s="292"/>
      <c r="I21" s="292"/>
      <c r="J21" s="292"/>
      <c r="K21" s="36" t="s">
        <v>77</v>
      </c>
    </row>
    <row r="22" spans="2:14" ht="21" customHeight="1" x14ac:dyDescent="0.25">
      <c r="B22" s="37" t="s">
        <v>35</v>
      </c>
      <c r="C22" s="293">
        <v>6665</v>
      </c>
      <c r="D22" s="293"/>
      <c r="E22" s="293"/>
      <c r="F22" s="293"/>
      <c r="G22" s="294">
        <v>394</v>
      </c>
      <c r="H22" s="294"/>
      <c r="I22" s="294"/>
      <c r="J22" s="294"/>
      <c r="K22" s="38">
        <f t="shared" ref="K22:K29" si="0">(G22/C22)</f>
        <v>5.9114778694673666E-2</v>
      </c>
    </row>
    <row r="23" spans="2:14" ht="28.2" customHeight="1" x14ac:dyDescent="0.25">
      <c r="B23" s="37" t="s">
        <v>36</v>
      </c>
      <c r="C23" s="293">
        <v>4938</v>
      </c>
      <c r="D23" s="293"/>
      <c r="E23" s="293"/>
      <c r="F23" s="293"/>
      <c r="G23" s="294">
        <v>371</v>
      </c>
      <c r="H23" s="294"/>
      <c r="I23" s="294"/>
      <c r="J23" s="294"/>
      <c r="K23" s="38">
        <f>(G23/C23)</f>
        <v>7.5131632239773191E-2</v>
      </c>
    </row>
    <row r="24" spans="2:14" ht="22.95" customHeight="1" x14ac:dyDescent="0.25">
      <c r="B24" s="37" t="s">
        <v>37</v>
      </c>
      <c r="C24" s="293">
        <v>7092</v>
      </c>
      <c r="D24" s="293"/>
      <c r="E24" s="293"/>
      <c r="F24" s="293"/>
      <c r="G24" s="294">
        <v>394</v>
      </c>
      <c r="H24" s="294"/>
      <c r="I24" s="294"/>
      <c r="J24" s="294"/>
      <c r="K24" s="38">
        <f t="shared" si="0"/>
        <v>5.5555555555555552E-2</v>
      </c>
    </row>
    <row r="25" spans="2:14" ht="28.2" customHeight="1" x14ac:dyDescent="0.25">
      <c r="B25" s="37" t="s">
        <v>38</v>
      </c>
      <c r="C25" s="293">
        <v>6454</v>
      </c>
      <c r="D25" s="293"/>
      <c r="E25" s="293"/>
      <c r="F25" s="293"/>
      <c r="G25" s="294">
        <v>432</v>
      </c>
      <c r="H25" s="294"/>
      <c r="I25" s="294"/>
      <c r="J25" s="294"/>
      <c r="K25" s="38">
        <f t="shared" si="0"/>
        <v>6.6935233963433524E-2</v>
      </c>
    </row>
    <row r="26" spans="2:14" ht="36" customHeight="1" x14ac:dyDescent="0.25">
      <c r="B26" s="37" t="s">
        <v>39</v>
      </c>
      <c r="C26" s="293">
        <v>6981</v>
      </c>
      <c r="D26" s="293"/>
      <c r="E26" s="293"/>
      <c r="F26" s="293"/>
      <c r="G26" s="294">
        <v>480</v>
      </c>
      <c r="H26" s="294"/>
      <c r="I26" s="294"/>
      <c r="J26" s="294"/>
      <c r="K26" s="38">
        <f t="shared" si="0"/>
        <v>6.8758057584873231E-2</v>
      </c>
    </row>
    <row r="27" spans="2:14" x14ac:dyDescent="0.25">
      <c r="B27" s="37" t="s">
        <v>40</v>
      </c>
      <c r="C27" s="293">
        <v>5646</v>
      </c>
      <c r="D27" s="293"/>
      <c r="E27" s="293"/>
      <c r="F27" s="293"/>
      <c r="G27" s="294">
        <v>406</v>
      </c>
      <c r="H27" s="294"/>
      <c r="I27" s="294"/>
      <c r="J27" s="294"/>
      <c r="K27" s="38">
        <f t="shared" si="0"/>
        <v>7.1909316330145231E-2</v>
      </c>
    </row>
    <row r="28" spans="2:14" x14ac:dyDescent="0.25">
      <c r="B28" s="37" t="s">
        <v>78</v>
      </c>
      <c r="C28" s="293">
        <v>6115</v>
      </c>
      <c r="D28" s="293"/>
      <c r="E28" s="293"/>
      <c r="F28" s="293"/>
      <c r="G28" s="294">
        <v>398</v>
      </c>
      <c r="H28" s="294"/>
      <c r="I28" s="294"/>
      <c r="J28" s="294"/>
      <c r="K28" s="38">
        <f t="shared" si="0"/>
        <v>6.5085854456255116E-2</v>
      </c>
    </row>
    <row r="29" spans="2:14" x14ac:dyDescent="0.25">
      <c r="B29" s="37" t="s">
        <v>79</v>
      </c>
      <c r="C29" s="293">
        <v>6340</v>
      </c>
      <c r="D29" s="293"/>
      <c r="E29" s="293"/>
      <c r="F29" s="293"/>
      <c r="G29" s="294">
        <v>307</v>
      </c>
      <c r="H29" s="294"/>
      <c r="I29" s="294"/>
      <c r="J29" s="294"/>
      <c r="K29" s="38">
        <f t="shared" si="0"/>
        <v>4.8422712933753942E-2</v>
      </c>
    </row>
    <row r="30" spans="2:14" ht="28.2" customHeight="1" x14ac:dyDescent="0.25">
      <c r="B30" s="37" t="s">
        <v>80</v>
      </c>
      <c r="C30" s="293">
        <v>3129</v>
      </c>
      <c r="D30" s="293"/>
      <c r="E30" s="293"/>
      <c r="F30" s="293"/>
      <c r="G30" s="294">
        <v>362</v>
      </c>
      <c r="H30" s="294"/>
      <c r="I30" s="294"/>
      <c r="J30" s="294"/>
      <c r="K30" s="38">
        <f>(G30/C30)</f>
        <v>0.11569191434963247</v>
      </c>
      <c r="M30" s="39" t="str">
        <f>IF(F46="","Por calcular",IF(V6="","",IF(V6&lt;70%,"Deficiente",)))</f>
        <v/>
      </c>
    </row>
    <row r="31" spans="2:14" ht="28.2" customHeight="1" x14ac:dyDescent="0.25">
      <c r="B31" s="37" t="s">
        <v>81</v>
      </c>
      <c r="C31" s="301">
        <v>4966</v>
      </c>
      <c r="D31" s="302"/>
      <c r="E31" s="302"/>
      <c r="F31" s="303"/>
      <c r="G31" s="304">
        <v>266</v>
      </c>
      <c r="H31" s="305"/>
      <c r="I31" s="305"/>
      <c r="J31" s="306"/>
      <c r="K31" s="38">
        <f>(G31/C31)</f>
        <v>5.3564236810310112E-2</v>
      </c>
      <c r="M31" s="39"/>
    </row>
    <row r="32" spans="2:14" ht="28.2" customHeight="1" x14ac:dyDescent="0.25">
      <c r="B32" s="40" t="s">
        <v>82</v>
      </c>
      <c r="C32" s="307">
        <v>3988</v>
      </c>
      <c r="D32" s="307"/>
      <c r="E32" s="307"/>
      <c r="F32" s="307"/>
      <c r="G32" s="308">
        <v>326</v>
      </c>
      <c r="H32" s="308"/>
      <c r="I32" s="308"/>
      <c r="J32" s="308"/>
      <c r="K32" s="41">
        <f>(G32/C32)</f>
        <v>8.1745235707121361E-2</v>
      </c>
      <c r="M32" s="39"/>
      <c r="N32" s="42"/>
    </row>
    <row r="33" spans="2:14" ht="28.2" customHeight="1" x14ac:dyDescent="0.25">
      <c r="B33" s="40" t="s">
        <v>206</v>
      </c>
      <c r="C33" s="307">
        <v>4145</v>
      </c>
      <c r="D33" s="307"/>
      <c r="E33" s="307"/>
      <c r="F33" s="307"/>
      <c r="G33" s="308">
        <v>379</v>
      </c>
      <c r="H33" s="308"/>
      <c r="I33" s="308"/>
      <c r="J33" s="308"/>
      <c r="K33" s="41">
        <f>(G33/C33)</f>
        <v>9.1435464414957784E-2</v>
      </c>
      <c r="M33" s="39"/>
      <c r="N33" s="42"/>
    </row>
    <row r="34" spans="2:14" x14ac:dyDescent="0.25">
      <c r="B34" s="309"/>
      <c r="C34" s="310"/>
      <c r="D34" s="310"/>
      <c r="E34" s="310"/>
      <c r="F34" s="310"/>
      <c r="G34" s="310"/>
      <c r="H34" s="310"/>
      <c r="I34" s="310"/>
      <c r="J34" s="310"/>
      <c r="K34" s="311"/>
    </row>
    <row r="35" spans="2:14" x14ac:dyDescent="0.25">
      <c r="B35" s="312" t="s">
        <v>46</v>
      </c>
      <c r="C35" s="313"/>
      <c r="D35" s="313"/>
      <c r="E35" s="313"/>
      <c r="F35" s="313"/>
      <c r="G35" s="313"/>
      <c r="H35" s="313"/>
      <c r="I35" s="313"/>
      <c r="J35" s="313"/>
      <c r="K35" s="314"/>
    </row>
    <row r="36" spans="2:14" ht="175.8" customHeight="1" x14ac:dyDescent="0.25">
      <c r="B36" s="315"/>
      <c r="C36" s="315"/>
      <c r="D36" s="315"/>
      <c r="E36" s="315"/>
      <c r="F36" s="315"/>
      <c r="G36" s="315"/>
      <c r="H36" s="315"/>
      <c r="I36" s="315"/>
      <c r="J36" s="315"/>
      <c r="K36" s="315"/>
    </row>
    <row r="37" spans="2:14" x14ac:dyDescent="0.25">
      <c r="B37" s="316" t="s">
        <v>47</v>
      </c>
      <c r="C37" s="317"/>
      <c r="D37" s="317"/>
      <c r="E37" s="317"/>
      <c r="F37" s="317"/>
      <c r="G37" s="317"/>
      <c r="H37" s="317"/>
      <c r="I37" s="317"/>
      <c r="J37" s="317"/>
      <c r="K37" s="318"/>
    </row>
    <row r="38" spans="2:14" x14ac:dyDescent="0.25">
      <c r="B38" s="319" t="s">
        <v>207</v>
      </c>
      <c r="C38" s="320"/>
      <c r="D38" s="320"/>
      <c r="E38" s="320"/>
      <c r="F38" s="320"/>
      <c r="G38" s="320"/>
      <c r="H38" s="320"/>
      <c r="I38" s="320"/>
      <c r="J38" s="320"/>
      <c r="K38" s="321"/>
      <c r="M38" s="39"/>
    </row>
    <row r="39" spans="2:14" ht="81" customHeight="1" x14ac:dyDescent="0.25">
      <c r="B39" s="322"/>
      <c r="C39" s="323"/>
      <c r="D39" s="323"/>
      <c r="E39" s="323"/>
      <c r="F39" s="323"/>
      <c r="G39" s="323"/>
      <c r="H39" s="323"/>
      <c r="I39" s="323"/>
      <c r="J39" s="323"/>
      <c r="K39" s="324"/>
      <c r="M39" s="39"/>
    </row>
    <row r="40" spans="2:14" x14ac:dyDescent="0.25">
      <c r="B40" s="295" t="s">
        <v>49</v>
      </c>
      <c r="C40" s="296"/>
      <c r="D40" s="296"/>
      <c r="E40" s="296"/>
      <c r="F40" s="296"/>
      <c r="G40" s="297"/>
      <c r="H40" s="315">
        <v>31</v>
      </c>
      <c r="I40" s="315"/>
      <c r="J40" s="43">
        <v>12</v>
      </c>
      <c r="K40" s="43">
        <v>2021</v>
      </c>
    </row>
    <row r="41" spans="2:14" x14ac:dyDescent="0.25">
      <c r="B41" s="295" t="s">
        <v>51</v>
      </c>
      <c r="C41" s="296"/>
      <c r="D41" s="296"/>
      <c r="E41" s="296"/>
      <c r="F41" s="296"/>
      <c r="G41" s="297"/>
      <c r="H41" s="298" t="s">
        <v>208</v>
      </c>
      <c r="I41" s="299"/>
      <c r="J41" s="299"/>
      <c r="K41" s="300"/>
    </row>
    <row r="43" spans="2:14" x14ac:dyDescent="0.25">
      <c r="B43" s="270" t="s">
        <v>53</v>
      </c>
      <c r="C43" s="271"/>
      <c r="D43" s="271"/>
      <c r="E43" s="271"/>
      <c r="F43" s="271"/>
      <c r="G43" s="271"/>
      <c r="H43" s="271"/>
      <c r="I43" s="271"/>
      <c r="J43" s="271"/>
      <c r="K43" s="272"/>
    </row>
    <row r="44" spans="2:14" x14ac:dyDescent="0.25">
      <c r="B44" s="325" t="s">
        <v>54</v>
      </c>
      <c r="C44" s="326"/>
      <c r="D44" s="326"/>
      <c r="E44" s="326"/>
      <c r="F44" s="326"/>
      <c r="G44" s="326"/>
      <c r="H44" s="326"/>
      <c r="I44" s="326"/>
      <c r="J44" s="326"/>
      <c r="K44" s="327"/>
    </row>
    <row r="45" spans="2:14" x14ac:dyDescent="0.25">
      <c r="B45" s="295" t="s">
        <v>55</v>
      </c>
      <c r="C45" s="296"/>
      <c r="D45" s="296"/>
      <c r="E45" s="297"/>
      <c r="F45" s="626"/>
      <c r="G45" s="627"/>
      <c r="H45" s="627"/>
      <c r="I45" s="627"/>
      <c r="J45" s="627"/>
      <c r="K45" s="628"/>
    </row>
    <row r="46" spans="2:14" x14ac:dyDescent="0.25">
      <c r="B46" s="282" t="s">
        <v>56</v>
      </c>
      <c r="C46" s="283"/>
      <c r="D46" s="623" t="s">
        <v>57</v>
      </c>
      <c r="E46" s="623"/>
      <c r="F46" s="309" t="str">
        <f>IF(G45="","Aceptable.",IF(G45="","",IF(G45&lt;70%,"Aceptable.",IF(G45&gt;=90%,"Aceptable.","Aceptable"))))</f>
        <v>Aceptable.</v>
      </c>
      <c r="G46" s="310"/>
      <c r="H46" s="311"/>
      <c r="I46" s="309" t="s">
        <v>58</v>
      </c>
      <c r="J46" s="310"/>
      <c r="K46" s="311"/>
    </row>
    <row r="47" spans="2:14" x14ac:dyDescent="0.25">
      <c r="B47" s="328"/>
      <c r="C47" s="329"/>
      <c r="D47" s="624" t="s">
        <v>59</v>
      </c>
      <c r="E47" s="625"/>
      <c r="F47" s="330" t="s">
        <v>83</v>
      </c>
      <c r="G47" s="330"/>
      <c r="H47" s="330"/>
      <c r="I47" s="309" t="s">
        <v>61</v>
      </c>
      <c r="J47" s="310"/>
      <c r="K47" s="311"/>
    </row>
    <row r="49" spans="2:11" x14ac:dyDescent="0.25">
      <c r="B49" s="325" t="s">
        <v>62</v>
      </c>
      <c r="C49" s="326"/>
      <c r="D49" s="326"/>
      <c r="E49" s="326"/>
      <c r="F49" s="326"/>
      <c r="G49" s="326"/>
      <c r="H49" s="326"/>
      <c r="I49" s="326"/>
      <c r="J49" s="326"/>
      <c r="K49" s="327"/>
    </row>
    <row r="50" spans="2:11" x14ac:dyDescent="0.25">
      <c r="B50" s="295" t="s">
        <v>55</v>
      </c>
      <c r="C50" s="296"/>
      <c r="D50" s="296"/>
      <c r="E50" s="297"/>
      <c r="F50" s="626">
        <v>1.306</v>
      </c>
      <c r="G50" s="627"/>
      <c r="H50" s="627"/>
      <c r="I50" s="627"/>
      <c r="J50" s="627"/>
      <c r="K50" s="628"/>
    </row>
    <row r="51" spans="2:11" x14ac:dyDescent="0.25">
      <c r="B51" s="282" t="s">
        <v>56</v>
      </c>
      <c r="C51" s="283"/>
      <c r="D51" s="330" t="s">
        <v>57</v>
      </c>
      <c r="E51" s="330"/>
      <c r="F51" s="309" t="str">
        <f>IF(G50="","Aceptable.",IF(G50="","",IF(G50&lt;70%,"Aceptable.",IF(G50&gt;=90%,"Aceptable.","Aceptable"))))</f>
        <v>Aceptable.</v>
      </c>
      <c r="G51" s="310"/>
      <c r="H51" s="311"/>
      <c r="I51" s="309" t="s">
        <v>58</v>
      </c>
      <c r="J51" s="310"/>
      <c r="K51" s="311"/>
    </row>
    <row r="52" spans="2:11" x14ac:dyDescent="0.25">
      <c r="B52" s="328"/>
      <c r="C52" s="329"/>
      <c r="D52" s="309" t="s">
        <v>59</v>
      </c>
      <c r="E52" s="311"/>
      <c r="F52" s="330" t="s">
        <v>83</v>
      </c>
      <c r="G52" s="330"/>
      <c r="H52" s="330"/>
      <c r="I52" s="309" t="s">
        <v>61</v>
      </c>
      <c r="J52" s="310"/>
      <c r="K52" s="311"/>
    </row>
    <row r="53" spans="2:11" x14ac:dyDescent="0.25">
      <c r="B53" s="282" t="s">
        <v>63</v>
      </c>
      <c r="C53" s="283"/>
      <c r="D53" s="309" t="str">
        <f>IF(G50="","Acciones preventivas .",IF(G50="","",IF(G50&lt;70%,"Acciones preventivas .",IF(G50&gt;80%,"Acciones preventivas .","Acciones preventivas "))))</f>
        <v>Acciones preventivas .</v>
      </c>
      <c r="E53" s="310"/>
      <c r="F53" s="310"/>
      <c r="G53" s="311"/>
      <c r="H53" s="309" t="s">
        <v>64</v>
      </c>
      <c r="I53" s="310"/>
      <c r="J53" s="310"/>
      <c r="K53" s="311"/>
    </row>
    <row r="54" spans="2:11" x14ac:dyDescent="0.25">
      <c r="B54" s="328"/>
      <c r="C54" s="329"/>
      <c r="D54" s="309" t="s">
        <v>65</v>
      </c>
      <c r="E54" s="310"/>
      <c r="F54" s="310"/>
      <c r="G54" s="311"/>
      <c r="H54" s="309" t="s">
        <v>61</v>
      </c>
      <c r="I54" s="310"/>
      <c r="J54" s="310"/>
      <c r="K54" s="311"/>
    </row>
    <row r="55" spans="2:11" x14ac:dyDescent="0.25">
      <c r="B55" s="282" t="s">
        <v>66</v>
      </c>
      <c r="C55" s="283"/>
      <c r="D55" s="309" t="s">
        <v>67</v>
      </c>
      <c r="E55" s="310"/>
      <c r="F55" s="310"/>
      <c r="G55" s="311"/>
      <c r="H55" s="309" t="s">
        <v>68</v>
      </c>
      <c r="I55" s="310"/>
      <c r="J55" s="310"/>
      <c r="K55" s="311"/>
    </row>
    <row r="56" spans="2:11" x14ac:dyDescent="0.25">
      <c r="B56" s="328"/>
      <c r="C56" s="329"/>
      <c r="D56" s="309"/>
      <c r="E56" s="310"/>
      <c r="F56" s="310"/>
      <c r="G56" s="311"/>
      <c r="H56" s="309"/>
      <c r="I56" s="310"/>
      <c r="J56" s="310"/>
      <c r="K56" s="311"/>
    </row>
  </sheetData>
  <mergeCells count="92">
    <mergeCell ref="B55:C56"/>
    <mergeCell ref="D55:G55"/>
    <mergeCell ref="H55:K55"/>
    <mergeCell ref="D56:G56"/>
    <mergeCell ref="H56:K56"/>
    <mergeCell ref="B53:C54"/>
    <mergeCell ref="D53:G53"/>
    <mergeCell ref="H53:K53"/>
    <mergeCell ref="D54:G54"/>
    <mergeCell ref="H54:K54"/>
    <mergeCell ref="B49:K49"/>
    <mergeCell ref="B50:E50"/>
    <mergeCell ref="F50:K50"/>
    <mergeCell ref="B51:C52"/>
    <mergeCell ref="D51:E51"/>
    <mergeCell ref="F51:H51"/>
    <mergeCell ref="I51:K51"/>
    <mergeCell ref="D52:E52"/>
    <mergeCell ref="F52:H52"/>
    <mergeCell ref="I52:K52"/>
    <mergeCell ref="B43:K43"/>
    <mergeCell ref="B44:K44"/>
    <mergeCell ref="B45:E45"/>
    <mergeCell ref="F45:K45"/>
    <mergeCell ref="B46:C47"/>
    <mergeCell ref="D46:E46"/>
    <mergeCell ref="F46:H46"/>
    <mergeCell ref="I46:K46"/>
    <mergeCell ref="D47:E47"/>
    <mergeCell ref="F47:H47"/>
    <mergeCell ref="I47:K47"/>
    <mergeCell ref="B41:G41"/>
    <mergeCell ref="H41:K41"/>
    <mergeCell ref="C31:F31"/>
    <mergeCell ref="G31:J31"/>
    <mergeCell ref="C32:F32"/>
    <mergeCell ref="G32:J32"/>
    <mergeCell ref="B34:K34"/>
    <mergeCell ref="B35:K35"/>
    <mergeCell ref="B36:K36"/>
    <mergeCell ref="B37:K37"/>
    <mergeCell ref="B38:K39"/>
    <mergeCell ref="B40:G40"/>
    <mergeCell ref="H40:I40"/>
    <mergeCell ref="C33:F33"/>
    <mergeCell ref="G33:J33"/>
    <mergeCell ref="C28:F28"/>
    <mergeCell ref="G28:J28"/>
    <mergeCell ref="C29:F29"/>
    <mergeCell ref="G29:J29"/>
    <mergeCell ref="C30:F30"/>
    <mergeCell ref="G30:J30"/>
    <mergeCell ref="C25:F25"/>
    <mergeCell ref="G25:J25"/>
    <mergeCell ref="C26:F26"/>
    <mergeCell ref="G26:J26"/>
    <mergeCell ref="C27:F27"/>
    <mergeCell ref="G27:J27"/>
    <mergeCell ref="C22:F22"/>
    <mergeCell ref="G22:J22"/>
    <mergeCell ref="C23:F23"/>
    <mergeCell ref="G23:J23"/>
    <mergeCell ref="C24:F24"/>
    <mergeCell ref="G24:J24"/>
    <mergeCell ref="B18:K18"/>
    <mergeCell ref="B19:K19"/>
    <mergeCell ref="B20:B21"/>
    <mergeCell ref="C20:K20"/>
    <mergeCell ref="C21:F21"/>
    <mergeCell ref="G21:J21"/>
    <mergeCell ref="B16:C16"/>
    <mergeCell ref="D16:E16"/>
    <mergeCell ref="G16:H16"/>
    <mergeCell ref="B9:C9"/>
    <mergeCell ref="D9:K9"/>
    <mergeCell ref="B10:C10"/>
    <mergeCell ref="D10:K10"/>
    <mergeCell ref="B12:K12"/>
    <mergeCell ref="B13:C13"/>
    <mergeCell ref="D13:K13"/>
    <mergeCell ref="B14:C14"/>
    <mergeCell ref="D14:K14"/>
    <mergeCell ref="B15:C15"/>
    <mergeCell ref="D15:E15"/>
    <mergeCell ref="G15:H15"/>
    <mergeCell ref="B8:C8"/>
    <mergeCell ref="D8:K8"/>
    <mergeCell ref="B2:B4"/>
    <mergeCell ref="C2:I4"/>
    <mergeCell ref="B6:K6"/>
    <mergeCell ref="B7:C7"/>
    <mergeCell ref="D7:K7"/>
  </mergeCells>
  <conditionalFormatting sqref="D53:G53">
    <cfRule type="cellIs" dxfId="47" priority="5" operator="equal">
      <formula>"Acciones preventivas "</formula>
    </cfRule>
    <cfRule type="cellIs" dxfId="46" priority="6" operator="between">
      <formula>70</formula>
      <formula>89</formula>
    </cfRule>
  </conditionalFormatting>
  <conditionalFormatting sqref="D55:G55">
    <cfRule type="cellIs" dxfId="45" priority="3" operator="equal">
      <formula>"Acciones preventivas "</formula>
    </cfRule>
    <cfRule type="cellIs" dxfId="44" priority="4" operator="between">
      <formula>70</formula>
      <formula>89</formula>
    </cfRule>
  </conditionalFormatting>
  <conditionalFormatting sqref="H55:K55">
    <cfRule type="cellIs" dxfId="43" priority="1" operator="equal">
      <formula>"Acciones preventivas "</formula>
    </cfRule>
    <cfRule type="cellIs" dxfId="42" priority="2" operator="between">
      <formula>70</formula>
      <formula>89</formula>
    </cfRule>
  </conditionalFormatting>
  <dataValidations count="9">
    <dataValidation allowBlank="1" showInputMessage="1" showErrorMessage="1" prompt="La meta es un propósito medible. Es el valor que se espera alcance el respectivo indicador. " sqref="B16:C16" xr:uid="{00000000-0002-0000-01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C15" xr:uid="{00000000-0002-0000-0100-000001000000}"/>
    <dataValidation allowBlank="1" showInputMessage="1" showErrorMessage="1" prompt="Fórmula que indica cómo se relacionan las variables que intervienen en el indicador. En muchos casos es necesario especificar el numerador y el denominador para definir la forma de cálculo del indicador." sqref="D13:K13" xr:uid="{00000000-0002-0000-0100-000002000000}"/>
    <dataValidation allowBlank="1" showInputMessage="1" showErrorMessage="1" prompt="Escriba en forma sintética lo que se pretende con el cálculo del indicador. La estructura del objetivo es la siguiente: _x000a_Verbo en infinitivo+Sujeto+Frase Calificativa_x000a_" sqref="D9:K9" xr:uid="{00000000-0002-0000-0100-000003000000}"/>
    <dataValidation allowBlank="1" showInputMessage="1" showErrorMessage="1" prompt="Escriba el nombre con el cual se identifica el indicador" sqref="D7:K7" xr:uid="{00000000-0002-0000-0100-000004000000}"/>
    <dataValidation allowBlank="1" showInputMessage="1" showErrorMessage="1" prompt="Seleccione una opción" sqref="D15:D17 J15:K15 F15:F17" xr:uid="{00000000-0002-0000-0100-000005000000}"/>
    <dataValidation type="list" allowBlank="1" showInputMessage="1" showErrorMessage="1" prompt="Periodicidad con la que se genera la información para calcular el indicador. Es decir: anual o semestral." sqref="D14:K14" xr:uid="{00000000-0002-0000-0100-000006000000}">
      <formula1>"Semestral, Anual"</formula1>
    </dataValidation>
    <dataValidation allowBlank="1" showInputMessage="1" showErrorMessage="1" prompt="Seleccione el nombre del proceso al que pertenece el indicador de acuerdo con el mapa de procesos de la institución.   " sqref="D8:K8" xr:uid="{00000000-0002-0000-0100-000007000000}"/>
    <dataValidation allowBlank="1" showInputMessage="1" showErrorMessage="1" prompt="Clasifique el indicador según se trate de un indicador de eficacia ; eficiencia,  ;  efectividad  o impacto. _x000a__x000a_" sqref="D10:K10" xr:uid="{00000000-0002-0000-0100-000008000000}"/>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T80"/>
  <sheetViews>
    <sheetView topLeftCell="A47" workbookViewId="0">
      <selection activeCell="K65" sqref="K65"/>
    </sheetView>
  </sheetViews>
  <sheetFormatPr baseColWidth="10" defaultColWidth="11.5546875" defaultRowHeight="13.8" x14ac:dyDescent="0.25"/>
  <cols>
    <col min="1" max="1" width="3.6640625" style="47" customWidth="1"/>
    <col min="2" max="2" width="25.88671875" style="47" customWidth="1"/>
    <col min="3" max="3" width="17" style="47" customWidth="1"/>
    <col min="4" max="4" width="10" style="47" customWidth="1"/>
    <col min="5" max="5" width="11" style="47" customWidth="1"/>
    <col min="6" max="6" width="9.6640625" style="47" customWidth="1"/>
    <col min="7" max="8" width="17.88671875" style="47" customWidth="1"/>
    <col min="9" max="9" width="12.6640625" style="47" customWidth="1"/>
    <col min="10" max="10" width="12.109375" style="47" customWidth="1"/>
    <col min="11" max="11" width="19" style="47" customWidth="1"/>
    <col min="12" max="16384" width="11.5546875" style="47"/>
  </cols>
  <sheetData>
    <row r="2" spans="2:20" x14ac:dyDescent="0.25">
      <c r="B2" s="418"/>
      <c r="C2" s="421" t="s">
        <v>0</v>
      </c>
      <c r="D2" s="422"/>
      <c r="E2" s="422"/>
      <c r="F2" s="422"/>
      <c r="G2" s="422"/>
      <c r="H2" s="422"/>
      <c r="I2" s="45" t="s">
        <v>1</v>
      </c>
      <c r="J2" s="46" t="s">
        <v>2</v>
      </c>
    </row>
    <row r="3" spans="2:20" x14ac:dyDescent="0.25">
      <c r="B3" s="419"/>
      <c r="C3" s="423"/>
      <c r="D3" s="424"/>
      <c r="E3" s="424"/>
      <c r="F3" s="424"/>
      <c r="G3" s="424"/>
      <c r="H3" s="424"/>
      <c r="I3" s="45" t="s">
        <v>3</v>
      </c>
      <c r="J3" s="48" t="s">
        <v>4</v>
      </c>
    </row>
    <row r="4" spans="2:20" x14ac:dyDescent="0.25">
      <c r="B4" s="420"/>
      <c r="C4" s="425"/>
      <c r="D4" s="426"/>
      <c r="E4" s="426"/>
      <c r="F4" s="426"/>
      <c r="G4" s="426"/>
      <c r="H4" s="426"/>
      <c r="I4" s="45" t="s">
        <v>5</v>
      </c>
      <c r="J4" s="49">
        <v>43243</v>
      </c>
    </row>
    <row r="6" spans="2:20" x14ac:dyDescent="0.25">
      <c r="B6" s="361" t="s">
        <v>6</v>
      </c>
      <c r="C6" s="362"/>
      <c r="D6" s="362"/>
      <c r="E6" s="362"/>
      <c r="F6" s="362"/>
      <c r="G6" s="362"/>
      <c r="H6" s="362"/>
      <c r="I6" s="362"/>
      <c r="J6" s="363"/>
    </row>
    <row r="7" spans="2:20" ht="28.2" customHeight="1" x14ac:dyDescent="0.25">
      <c r="B7" s="50" t="s">
        <v>7</v>
      </c>
      <c r="C7" s="427" t="s">
        <v>84</v>
      </c>
      <c r="D7" s="428"/>
      <c r="E7" s="428"/>
      <c r="F7" s="428"/>
      <c r="G7" s="428"/>
      <c r="H7" s="428"/>
      <c r="I7" s="428"/>
      <c r="J7" s="429"/>
    </row>
    <row r="8" spans="2:20" ht="28.2" customHeight="1" x14ac:dyDescent="0.25">
      <c r="B8" s="50" t="s">
        <v>9</v>
      </c>
      <c r="C8" s="427" t="s">
        <v>85</v>
      </c>
      <c r="D8" s="428"/>
      <c r="E8" s="428"/>
      <c r="F8" s="428"/>
      <c r="G8" s="428"/>
      <c r="H8" s="428"/>
      <c r="I8" s="428"/>
      <c r="J8" s="429"/>
      <c r="M8" s="430"/>
      <c r="N8" s="430"/>
      <c r="O8" s="430"/>
      <c r="P8" s="430"/>
      <c r="Q8" s="430"/>
      <c r="R8" s="430"/>
      <c r="S8" s="430"/>
      <c r="T8" s="430"/>
    </row>
    <row r="9" spans="2:20" ht="28.2" customHeight="1" x14ac:dyDescent="0.25">
      <c r="B9" s="50" t="s">
        <v>11</v>
      </c>
      <c r="C9" s="427" t="s">
        <v>86</v>
      </c>
      <c r="D9" s="428"/>
      <c r="E9" s="428"/>
      <c r="F9" s="428"/>
      <c r="G9" s="428"/>
      <c r="H9" s="428"/>
      <c r="I9" s="428"/>
      <c r="J9" s="429"/>
    </row>
    <row r="10" spans="2:20" ht="28.2" customHeight="1" x14ac:dyDescent="0.25">
      <c r="B10" s="50" t="s">
        <v>87</v>
      </c>
      <c r="C10" s="427" t="s">
        <v>14</v>
      </c>
      <c r="D10" s="428"/>
      <c r="E10" s="428"/>
      <c r="F10" s="428"/>
      <c r="G10" s="428"/>
      <c r="H10" s="428"/>
      <c r="I10" s="428"/>
      <c r="J10" s="429"/>
      <c r="M10" s="430"/>
      <c r="N10" s="430"/>
      <c r="O10" s="430"/>
      <c r="P10" s="430"/>
      <c r="Q10" s="430"/>
      <c r="R10" s="430"/>
      <c r="S10" s="430"/>
      <c r="T10" s="430"/>
    </row>
    <row r="11" spans="2:20" ht="19.95" customHeight="1" x14ac:dyDescent="0.25"/>
    <row r="12" spans="2:20" x14ac:dyDescent="0.25">
      <c r="B12" s="361" t="s">
        <v>15</v>
      </c>
      <c r="C12" s="362"/>
      <c r="D12" s="362"/>
      <c r="E12" s="362"/>
      <c r="F12" s="362"/>
      <c r="G12" s="362"/>
      <c r="H12" s="362"/>
      <c r="I12" s="362"/>
      <c r="J12" s="363"/>
    </row>
    <row r="13" spans="2:20" ht="47.25" customHeight="1" x14ac:dyDescent="0.25">
      <c r="B13" s="51" t="s">
        <v>88</v>
      </c>
      <c r="C13" s="435" t="s">
        <v>89</v>
      </c>
      <c r="D13" s="436"/>
      <c r="E13" s="436"/>
      <c r="F13" s="436"/>
      <c r="G13" s="436"/>
      <c r="H13" s="436"/>
      <c r="I13" s="436"/>
      <c r="J13" s="437"/>
    </row>
    <row r="14" spans="2:20" ht="28.2" customHeight="1" x14ac:dyDescent="0.25">
      <c r="B14" s="50" t="s">
        <v>90</v>
      </c>
      <c r="C14" s="435" t="s">
        <v>19</v>
      </c>
      <c r="D14" s="436"/>
      <c r="E14" s="436"/>
      <c r="F14" s="436"/>
      <c r="G14" s="436"/>
      <c r="H14" s="436"/>
      <c r="I14" s="436"/>
      <c r="J14" s="437"/>
      <c r="L14" s="434"/>
      <c r="M14" s="434"/>
      <c r="N14" s="52"/>
      <c r="O14" s="434"/>
      <c r="P14" s="434"/>
      <c r="Q14" s="434"/>
      <c r="R14" s="438"/>
      <c r="S14" s="438"/>
    </row>
    <row r="15" spans="2:20" ht="28.2" customHeight="1" x14ac:dyDescent="0.25">
      <c r="B15" s="50" t="s">
        <v>20</v>
      </c>
      <c r="C15" s="431" t="s">
        <v>21</v>
      </c>
      <c r="D15" s="432"/>
      <c r="E15" s="53" t="s">
        <v>22</v>
      </c>
      <c r="F15" s="54" t="s">
        <v>23</v>
      </c>
      <c r="G15" s="55">
        <v>0.49409999999999998</v>
      </c>
      <c r="H15" s="354" t="s">
        <v>24</v>
      </c>
      <c r="I15" s="433" t="s">
        <v>91</v>
      </c>
      <c r="J15" s="433"/>
      <c r="L15" s="434"/>
      <c r="M15" s="434"/>
      <c r="N15" s="52"/>
      <c r="O15" s="434"/>
      <c r="P15" s="434"/>
      <c r="Q15" s="434"/>
      <c r="R15" s="438"/>
      <c r="S15" s="438"/>
    </row>
    <row r="16" spans="2:20" ht="28.2" customHeight="1" x14ac:dyDescent="0.25">
      <c r="B16" s="56" t="s">
        <v>26</v>
      </c>
      <c r="C16" s="431" t="s">
        <v>27</v>
      </c>
      <c r="D16" s="432"/>
      <c r="E16" s="53" t="s">
        <v>22</v>
      </c>
      <c r="F16" s="54" t="s">
        <v>92</v>
      </c>
      <c r="G16" s="57">
        <v>0.56000000000000005</v>
      </c>
      <c r="H16" s="354"/>
      <c r="I16" s="433"/>
      <c r="J16" s="433"/>
      <c r="K16" s="58"/>
    </row>
    <row r="17" spans="2:10" ht="19.95" customHeight="1" x14ac:dyDescent="0.25"/>
    <row r="18" spans="2:10" x14ac:dyDescent="0.25">
      <c r="B18" s="361" t="s">
        <v>29</v>
      </c>
      <c r="C18" s="362"/>
      <c r="D18" s="362"/>
      <c r="E18" s="362"/>
      <c r="F18" s="362"/>
      <c r="G18" s="362"/>
      <c r="H18" s="362"/>
      <c r="I18" s="362"/>
      <c r="J18" s="363"/>
    </row>
    <row r="19" spans="2:10" ht="28.2" customHeight="1" x14ac:dyDescent="0.25">
      <c r="B19" s="397" t="s">
        <v>30</v>
      </c>
      <c r="C19" s="398"/>
      <c r="D19" s="398"/>
      <c r="E19" s="398"/>
      <c r="F19" s="398"/>
      <c r="G19" s="398"/>
      <c r="H19" s="398"/>
      <c r="I19" s="398"/>
      <c r="J19" s="399"/>
    </row>
    <row r="20" spans="2:10" ht="27" customHeight="1" x14ac:dyDescent="0.25">
      <c r="B20" s="400" t="s">
        <v>93</v>
      </c>
      <c r="C20" s="401"/>
      <c r="D20" s="401"/>
      <c r="E20" s="401"/>
      <c r="F20" s="401"/>
      <c r="G20" s="401"/>
      <c r="H20" s="401"/>
      <c r="I20" s="401"/>
      <c r="J20" s="402"/>
    </row>
    <row r="21" spans="2:10" ht="50.25" customHeight="1" x14ac:dyDescent="0.25">
      <c r="B21" s="403" t="s">
        <v>31</v>
      </c>
      <c r="C21" s="405" t="s">
        <v>94</v>
      </c>
      <c r="D21" s="407" t="s">
        <v>95</v>
      </c>
      <c r="E21" s="408"/>
      <c r="F21" s="409"/>
      <c r="G21" s="413" t="s">
        <v>96</v>
      </c>
      <c r="H21" s="414" t="s">
        <v>34</v>
      </c>
      <c r="I21" s="397" t="s">
        <v>97</v>
      </c>
      <c r="J21" s="399"/>
    </row>
    <row r="22" spans="2:10" ht="28.5" customHeight="1" x14ac:dyDescent="0.25">
      <c r="B22" s="404"/>
      <c r="C22" s="406"/>
      <c r="D22" s="410"/>
      <c r="E22" s="411"/>
      <c r="F22" s="412"/>
      <c r="G22" s="413"/>
      <c r="H22" s="415"/>
      <c r="I22" s="416"/>
      <c r="J22" s="417"/>
    </row>
    <row r="23" spans="2:10" ht="15" customHeight="1" x14ac:dyDescent="0.25">
      <c r="B23" s="394" t="s">
        <v>41</v>
      </c>
      <c r="C23" s="59" t="s">
        <v>98</v>
      </c>
      <c r="D23" s="392">
        <v>982</v>
      </c>
      <c r="E23" s="393"/>
      <c r="F23" s="393"/>
      <c r="G23" s="60">
        <v>1691</v>
      </c>
      <c r="H23" s="61">
        <f t="shared" ref="H23:H46" si="0">D23/G23</f>
        <v>0.58072146658781787</v>
      </c>
      <c r="I23" s="379">
        <f>H23/$G$16</f>
        <v>1.0370026189068176</v>
      </c>
      <c r="J23" s="380"/>
    </row>
    <row r="24" spans="2:10" ht="15" customHeight="1" x14ac:dyDescent="0.25">
      <c r="B24" s="395"/>
      <c r="C24" s="59" t="s">
        <v>99</v>
      </c>
      <c r="D24" s="392">
        <v>20</v>
      </c>
      <c r="E24" s="393"/>
      <c r="F24" s="393"/>
      <c r="G24" s="60">
        <v>50</v>
      </c>
      <c r="H24" s="61">
        <f t="shared" si="0"/>
        <v>0.4</v>
      </c>
      <c r="I24" s="379">
        <f t="shared" ref="I24:I28" si="1">H24/$G$16</f>
        <v>0.7142857142857143</v>
      </c>
      <c r="J24" s="380"/>
    </row>
    <row r="25" spans="2:10" ht="15" customHeight="1" x14ac:dyDescent="0.25">
      <c r="B25" s="395"/>
      <c r="C25" s="59" t="s">
        <v>100</v>
      </c>
      <c r="D25" s="392">
        <v>84</v>
      </c>
      <c r="E25" s="393"/>
      <c r="F25" s="393"/>
      <c r="G25" s="60">
        <v>177</v>
      </c>
      <c r="H25" s="61">
        <f t="shared" si="0"/>
        <v>0.47457627118644069</v>
      </c>
      <c r="I25" s="379">
        <f t="shared" si="1"/>
        <v>0.84745762711864403</v>
      </c>
      <c r="J25" s="380"/>
    </row>
    <row r="26" spans="2:10" ht="15" customHeight="1" x14ac:dyDescent="0.25">
      <c r="B26" s="395"/>
      <c r="C26" s="62" t="s">
        <v>101</v>
      </c>
      <c r="D26" s="392">
        <v>6</v>
      </c>
      <c r="E26" s="393"/>
      <c r="F26" s="393"/>
      <c r="G26" s="60">
        <v>10</v>
      </c>
      <c r="H26" s="61">
        <f t="shared" si="0"/>
        <v>0.6</v>
      </c>
      <c r="I26" s="379">
        <f t="shared" si="1"/>
        <v>1.0714285714285714</v>
      </c>
      <c r="J26" s="380"/>
    </row>
    <row r="27" spans="2:10" ht="15" customHeight="1" x14ac:dyDescent="0.25">
      <c r="B27" s="395"/>
      <c r="C27" s="62" t="s">
        <v>102</v>
      </c>
      <c r="D27" s="392">
        <v>15</v>
      </c>
      <c r="E27" s="393"/>
      <c r="F27" s="393"/>
      <c r="G27" s="60">
        <v>18</v>
      </c>
      <c r="H27" s="61">
        <f t="shared" si="0"/>
        <v>0.83333333333333337</v>
      </c>
      <c r="I27" s="379">
        <f t="shared" si="1"/>
        <v>1.4880952380952379</v>
      </c>
      <c r="J27" s="380"/>
    </row>
    <row r="28" spans="2:10" ht="15" customHeight="1" x14ac:dyDescent="0.25">
      <c r="B28" s="396"/>
      <c r="C28" s="63" t="s">
        <v>103</v>
      </c>
      <c r="D28" s="390">
        <f>SUM(D23:D27)</f>
        <v>1107</v>
      </c>
      <c r="E28" s="391"/>
      <c r="F28" s="391"/>
      <c r="G28" s="64">
        <f>SUM(G23:G27)</f>
        <v>1946</v>
      </c>
      <c r="H28" s="65">
        <f t="shared" si="0"/>
        <v>0.56885919835560128</v>
      </c>
      <c r="I28" s="379">
        <f t="shared" si="1"/>
        <v>1.0158199970635735</v>
      </c>
      <c r="J28" s="380"/>
    </row>
    <row r="29" spans="2:10" ht="15" customHeight="1" x14ac:dyDescent="0.25">
      <c r="B29" s="394" t="s">
        <v>42</v>
      </c>
      <c r="C29" s="66" t="s">
        <v>98</v>
      </c>
      <c r="D29" s="392">
        <v>1629</v>
      </c>
      <c r="E29" s="393"/>
      <c r="F29" s="393"/>
      <c r="G29" s="60">
        <v>2705</v>
      </c>
      <c r="H29" s="61">
        <f t="shared" si="0"/>
        <v>0.60221811460258778</v>
      </c>
      <c r="I29" s="379">
        <f>H29/$G$16</f>
        <v>1.0753894903617638</v>
      </c>
      <c r="J29" s="380"/>
    </row>
    <row r="30" spans="2:10" ht="15" customHeight="1" x14ac:dyDescent="0.25">
      <c r="B30" s="395"/>
      <c r="C30" s="66" t="s">
        <v>99</v>
      </c>
      <c r="D30" s="392">
        <v>27</v>
      </c>
      <c r="E30" s="393"/>
      <c r="F30" s="393"/>
      <c r="G30" s="60">
        <v>68</v>
      </c>
      <c r="H30" s="61">
        <f t="shared" si="0"/>
        <v>0.39705882352941174</v>
      </c>
      <c r="I30" s="379">
        <f t="shared" ref="I30:I34" si="2">H30/$G$16</f>
        <v>0.70903361344537807</v>
      </c>
      <c r="J30" s="380"/>
    </row>
    <row r="31" spans="2:10" ht="15" customHeight="1" x14ac:dyDescent="0.25">
      <c r="B31" s="395"/>
      <c r="C31" s="66" t="s">
        <v>100</v>
      </c>
      <c r="D31" s="392">
        <v>140</v>
      </c>
      <c r="E31" s="393"/>
      <c r="F31" s="393"/>
      <c r="G31" s="60">
        <v>221</v>
      </c>
      <c r="H31" s="61">
        <f t="shared" si="0"/>
        <v>0.63348416289592757</v>
      </c>
      <c r="I31" s="379">
        <f t="shared" si="2"/>
        <v>1.1312217194570133</v>
      </c>
      <c r="J31" s="380"/>
    </row>
    <row r="32" spans="2:10" ht="15" customHeight="1" x14ac:dyDescent="0.25">
      <c r="B32" s="395"/>
      <c r="C32" s="67" t="s">
        <v>101</v>
      </c>
      <c r="D32" s="392">
        <v>8</v>
      </c>
      <c r="E32" s="393"/>
      <c r="F32" s="393"/>
      <c r="G32" s="60">
        <v>15</v>
      </c>
      <c r="H32" s="61">
        <f t="shared" si="0"/>
        <v>0.53333333333333333</v>
      </c>
      <c r="I32" s="379">
        <f t="shared" si="2"/>
        <v>0.95238095238095233</v>
      </c>
      <c r="J32" s="380"/>
    </row>
    <row r="33" spans="2:20" ht="15" customHeight="1" x14ac:dyDescent="0.25">
      <c r="B33" s="395"/>
      <c r="C33" s="67" t="s">
        <v>102</v>
      </c>
      <c r="D33" s="392">
        <v>20</v>
      </c>
      <c r="E33" s="393"/>
      <c r="F33" s="393"/>
      <c r="G33" s="60">
        <v>39</v>
      </c>
      <c r="H33" s="61">
        <f t="shared" si="0"/>
        <v>0.51282051282051277</v>
      </c>
      <c r="I33" s="379">
        <f t="shared" si="2"/>
        <v>0.91575091575091561</v>
      </c>
      <c r="J33" s="380"/>
      <c r="S33" s="47" t="s">
        <v>41</v>
      </c>
      <c r="T33" s="68">
        <v>56.89</v>
      </c>
    </row>
    <row r="34" spans="2:20" ht="15" customHeight="1" x14ac:dyDescent="0.25">
      <c r="B34" s="396"/>
      <c r="C34" s="63" t="s">
        <v>103</v>
      </c>
      <c r="D34" s="390">
        <v>1824</v>
      </c>
      <c r="E34" s="391"/>
      <c r="F34" s="391"/>
      <c r="G34" s="64">
        <f>SUM(G29:G33)</f>
        <v>3048</v>
      </c>
      <c r="H34" s="65">
        <f t="shared" si="0"/>
        <v>0.59842519685039375</v>
      </c>
      <c r="I34" s="379">
        <f t="shared" si="2"/>
        <v>1.0686164229471316</v>
      </c>
      <c r="J34" s="380"/>
      <c r="S34" s="47" t="s">
        <v>42</v>
      </c>
      <c r="T34" s="47">
        <v>59.84</v>
      </c>
    </row>
    <row r="35" spans="2:20" ht="15" customHeight="1" x14ac:dyDescent="0.25">
      <c r="B35" s="381" t="s">
        <v>43</v>
      </c>
      <c r="C35" s="59" t="s">
        <v>98</v>
      </c>
      <c r="D35" s="392">
        <v>573</v>
      </c>
      <c r="E35" s="393"/>
      <c r="F35" s="393"/>
      <c r="G35" s="60">
        <v>1210</v>
      </c>
      <c r="H35" s="61">
        <f t="shared" si="0"/>
        <v>0.47355371900826448</v>
      </c>
      <c r="I35" s="379">
        <f>H35/$G$16</f>
        <v>0.84563164108618649</v>
      </c>
      <c r="J35" s="380"/>
      <c r="S35" s="47" t="s">
        <v>43</v>
      </c>
      <c r="T35" s="47">
        <v>47.12</v>
      </c>
    </row>
    <row r="36" spans="2:20" ht="15" customHeight="1" x14ac:dyDescent="0.25">
      <c r="B36" s="382"/>
      <c r="C36" s="59" t="s">
        <v>99</v>
      </c>
      <c r="D36" s="392">
        <v>15</v>
      </c>
      <c r="E36" s="393"/>
      <c r="F36" s="393"/>
      <c r="G36" s="60">
        <v>38</v>
      </c>
      <c r="H36" s="61">
        <f t="shared" si="0"/>
        <v>0.39473684210526316</v>
      </c>
      <c r="I36" s="379">
        <f t="shared" ref="I36:I39" si="3">H36/$G$16</f>
        <v>0.70488721804511267</v>
      </c>
      <c r="J36" s="380"/>
      <c r="S36" s="47" t="s">
        <v>44</v>
      </c>
      <c r="T36" s="47">
        <v>55</v>
      </c>
    </row>
    <row r="37" spans="2:20" ht="15" customHeight="1" x14ac:dyDescent="0.25">
      <c r="B37" s="382"/>
      <c r="C37" s="59" t="s">
        <v>100</v>
      </c>
      <c r="D37" s="392">
        <v>40</v>
      </c>
      <c r="E37" s="393"/>
      <c r="F37" s="393"/>
      <c r="G37" s="60">
        <v>100</v>
      </c>
      <c r="H37" s="61">
        <f t="shared" si="0"/>
        <v>0.4</v>
      </c>
      <c r="I37" s="379">
        <f t="shared" si="3"/>
        <v>0.7142857142857143</v>
      </c>
      <c r="J37" s="380"/>
      <c r="L37" s="69"/>
      <c r="M37" s="70"/>
      <c r="N37" s="384"/>
      <c r="O37" s="384"/>
      <c r="P37" s="70"/>
      <c r="Q37" s="71"/>
      <c r="R37" s="385"/>
      <c r="S37" s="385"/>
    </row>
    <row r="38" spans="2:20" ht="15" customHeight="1" x14ac:dyDescent="0.25">
      <c r="B38" s="382"/>
      <c r="C38" s="62" t="s">
        <v>101</v>
      </c>
      <c r="D38" s="392">
        <v>23</v>
      </c>
      <c r="E38" s="393"/>
      <c r="F38" s="393"/>
      <c r="G38" s="60">
        <v>28</v>
      </c>
      <c r="H38" s="61">
        <f t="shared" si="0"/>
        <v>0.8214285714285714</v>
      </c>
      <c r="I38" s="379">
        <f t="shared" si="3"/>
        <v>1.4668367346938773</v>
      </c>
      <c r="J38" s="380"/>
      <c r="L38" s="72"/>
      <c r="M38" s="70"/>
      <c r="N38" s="384"/>
      <c r="O38" s="384"/>
      <c r="P38" s="70"/>
      <c r="Q38" s="71"/>
      <c r="R38" s="385"/>
      <c r="S38" s="385"/>
    </row>
    <row r="39" spans="2:20" ht="15" customHeight="1" x14ac:dyDescent="0.25">
      <c r="B39" s="382"/>
      <c r="C39" s="62" t="s">
        <v>102</v>
      </c>
      <c r="D39" s="392">
        <v>12</v>
      </c>
      <c r="E39" s="393"/>
      <c r="F39" s="393"/>
      <c r="G39" s="60">
        <v>31</v>
      </c>
      <c r="H39" s="61">
        <f t="shared" si="0"/>
        <v>0.38709677419354838</v>
      </c>
      <c r="I39" s="379">
        <f t="shared" si="3"/>
        <v>0.6912442396313363</v>
      </c>
      <c r="J39" s="380"/>
      <c r="L39" s="72"/>
      <c r="M39" s="70"/>
      <c r="N39" s="384"/>
      <c r="O39" s="384"/>
      <c r="P39" s="70"/>
      <c r="Q39" s="71"/>
      <c r="R39" s="385"/>
      <c r="S39" s="385"/>
    </row>
    <row r="40" spans="2:20" ht="15" customHeight="1" x14ac:dyDescent="0.25">
      <c r="B40" s="383"/>
      <c r="C40" s="73" t="s">
        <v>103</v>
      </c>
      <c r="D40" s="390">
        <v>663</v>
      </c>
      <c r="E40" s="391"/>
      <c r="F40" s="391"/>
      <c r="G40" s="64">
        <f>SUM(G35:G39)</f>
        <v>1407</v>
      </c>
      <c r="H40" s="65">
        <f t="shared" si="0"/>
        <v>0.47121535181236673</v>
      </c>
      <c r="I40" s="379">
        <f>H40/$G$16</f>
        <v>0.84145598537922628</v>
      </c>
      <c r="J40" s="380"/>
      <c r="L40" s="72"/>
      <c r="M40" s="70"/>
      <c r="N40" s="384"/>
      <c r="O40" s="384"/>
      <c r="P40" s="70"/>
      <c r="Q40" s="71"/>
      <c r="R40" s="385"/>
      <c r="S40" s="385"/>
    </row>
    <row r="41" spans="2:20" ht="15" customHeight="1" x14ac:dyDescent="0.25">
      <c r="B41" s="381" t="s">
        <v>44</v>
      </c>
      <c r="C41" s="59" t="s">
        <v>98</v>
      </c>
      <c r="D41" s="386">
        <v>380</v>
      </c>
      <c r="E41" s="387"/>
      <c r="F41" s="388"/>
      <c r="G41" s="74">
        <v>676</v>
      </c>
      <c r="H41" s="75">
        <f t="shared" si="0"/>
        <v>0.56213017751479288</v>
      </c>
      <c r="I41" s="379">
        <f t="shared" ref="I41:I53" si="4">H41/$G$16</f>
        <v>1.0038038884192728</v>
      </c>
      <c r="J41" s="380"/>
      <c r="L41" s="76"/>
      <c r="M41" s="70"/>
      <c r="N41" s="389"/>
      <c r="O41" s="389"/>
      <c r="P41" s="70"/>
      <c r="Q41" s="71"/>
      <c r="R41" s="385"/>
      <c r="S41" s="385"/>
    </row>
    <row r="42" spans="2:20" ht="15" customHeight="1" x14ac:dyDescent="0.25">
      <c r="B42" s="382"/>
      <c r="C42" s="59" t="s">
        <v>99</v>
      </c>
      <c r="D42" s="386">
        <v>6</v>
      </c>
      <c r="E42" s="387"/>
      <c r="F42" s="388"/>
      <c r="G42" s="74">
        <v>26</v>
      </c>
      <c r="H42" s="75">
        <f t="shared" si="0"/>
        <v>0.23076923076923078</v>
      </c>
      <c r="I42" s="379">
        <f t="shared" si="4"/>
        <v>0.41208791208791207</v>
      </c>
      <c r="J42" s="380"/>
      <c r="L42" s="76"/>
      <c r="M42" s="70"/>
      <c r="N42" s="389"/>
      <c r="O42" s="389"/>
      <c r="P42" s="70"/>
      <c r="Q42" s="71"/>
      <c r="R42" s="385"/>
      <c r="S42" s="385"/>
    </row>
    <row r="43" spans="2:20" ht="15" customHeight="1" x14ac:dyDescent="0.25">
      <c r="B43" s="382"/>
      <c r="C43" s="59" t="s">
        <v>100</v>
      </c>
      <c r="D43" s="386">
        <v>50</v>
      </c>
      <c r="E43" s="387"/>
      <c r="F43" s="388"/>
      <c r="G43" s="74">
        <v>95</v>
      </c>
      <c r="H43" s="75">
        <f t="shared" si="0"/>
        <v>0.52631578947368418</v>
      </c>
      <c r="I43" s="379">
        <f t="shared" si="4"/>
        <v>0.93984962406015027</v>
      </c>
      <c r="J43" s="380"/>
      <c r="L43" s="69"/>
      <c r="M43" s="70"/>
      <c r="N43" s="384"/>
      <c r="O43" s="384"/>
      <c r="P43" s="70"/>
      <c r="Q43" s="71"/>
      <c r="R43" s="385"/>
      <c r="S43" s="385"/>
    </row>
    <row r="44" spans="2:20" ht="15" customHeight="1" x14ac:dyDescent="0.25">
      <c r="B44" s="382"/>
      <c r="C44" s="62" t="s">
        <v>101</v>
      </c>
      <c r="D44" s="386">
        <v>24</v>
      </c>
      <c r="E44" s="387"/>
      <c r="F44" s="388"/>
      <c r="G44" s="74">
        <v>42</v>
      </c>
      <c r="H44" s="75">
        <f t="shared" si="0"/>
        <v>0.5714285714285714</v>
      </c>
      <c r="I44" s="379">
        <f t="shared" si="4"/>
        <v>1.0204081632653059</v>
      </c>
      <c r="J44" s="380"/>
      <c r="O44" s="47" t="s">
        <v>41</v>
      </c>
      <c r="P44" s="77">
        <v>0.56799999999999995</v>
      </c>
      <c r="Q44" s="77"/>
    </row>
    <row r="45" spans="2:20" ht="15" customHeight="1" x14ac:dyDescent="0.25">
      <c r="B45" s="382"/>
      <c r="C45" s="62" t="s">
        <v>102</v>
      </c>
      <c r="D45" s="386">
        <v>4</v>
      </c>
      <c r="E45" s="387"/>
      <c r="F45" s="388"/>
      <c r="G45" s="74">
        <v>9</v>
      </c>
      <c r="H45" s="75">
        <f t="shared" si="0"/>
        <v>0.44444444444444442</v>
      </c>
      <c r="I45" s="379">
        <f t="shared" si="4"/>
        <v>0.7936507936507935</v>
      </c>
      <c r="J45" s="380"/>
      <c r="O45" s="47" t="s">
        <v>42</v>
      </c>
      <c r="P45" s="77">
        <v>0.59799999999999998</v>
      </c>
      <c r="Q45" s="71"/>
    </row>
    <row r="46" spans="2:20" ht="15" customHeight="1" x14ac:dyDescent="0.25">
      <c r="B46" s="383"/>
      <c r="C46" s="73" t="s">
        <v>103</v>
      </c>
      <c r="D46" s="376">
        <v>464</v>
      </c>
      <c r="E46" s="377"/>
      <c r="F46" s="378"/>
      <c r="G46" s="78">
        <v>848</v>
      </c>
      <c r="H46" s="79">
        <f t="shared" si="0"/>
        <v>0.54716981132075471</v>
      </c>
      <c r="I46" s="379">
        <f t="shared" si="4"/>
        <v>0.97708894878706187</v>
      </c>
      <c r="J46" s="380"/>
      <c r="O46" s="47" t="s">
        <v>43</v>
      </c>
      <c r="P46" s="77">
        <v>0.47099999999999997</v>
      </c>
    </row>
    <row r="47" spans="2:20" ht="15" customHeight="1" x14ac:dyDescent="0.25">
      <c r="B47" s="381" t="s">
        <v>45</v>
      </c>
      <c r="C47" s="59" t="s">
        <v>98</v>
      </c>
      <c r="D47" s="80"/>
      <c r="E47" s="81">
        <v>185</v>
      </c>
      <c r="F47" s="81"/>
      <c r="G47" s="74">
        <v>279</v>
      </c>
      <c r="H47" s="82">
        <f>E47/G47</f>
        <v>0.6630824372759857</v>
      </c>
      <c r="I47" s="379">
        <f t="shared" si="4"/>
        <v>1.1840757808499744</v>
      </c>
      <c r="J47" s="380"/>
      <c r="O47" s="47" t="s">
        <v>44</v>
      </c>
      <c r="P47" s="83">
        <v>0.55000000000000004</v>
      </c>
    </row>
    <row r="48" spans="2:20" ht="15" customHeight="1" x14ac:dyDescent="0.25">
      <c r="B48" s="382"/>
      <c r="C48" s="59" t="s">
        <v>99</v>
      </c>
      <c r="D48" s="80"/>
      <c r="E48" s="81">
        <v>4</v>
      </c>
      <c r="F48" s="81"/>
      <c r="G48" s="74">
        <v>38</v>
      </c>
      <c r="H48" s="82">
        <f t="shared" ref="H48:H52" si="5">E48/G48</f>
        <v>0.10526315789473684</v>
      </c>
      <c r="I48" s="379">
        <f t="shared" si="4"/>
        <v>0.18796992481203004</v>
      </c>
      <c r="J48" s="380"/>
      <c r="O48" s="47" t="s">
        <v>45</v>
      </c>
      <c r="P48" s="83">
        <v>0.59</v>
      </c>
    </row>
    <row r="49" spans="2:12" x14ac:dyDescent="0.25">
      <c r="B49" s="382"/>
      <c r="C49" s="59" t="s">
        <v>100</v>
      </c>
      <c r="D49" s="80"/>
      <c r="E49" s="81">
        <v>12</v>
      </c>
      <c r="F49" s="81"/>
      <c r="G49" s="74">
        <v>26</v>
      </c>
      <c r="H49" s="82">
        <f t="shared" si="5"/>
        <v>0.46153846153846156</v>
      </c>
      <c r="I49" s="379">
        <f t="shared" si="4"/>
        <v>0.82417582417582413</v>
      </c>
      <c r="J49" s="380"/>
    </row>
    <row r="50" spans="2:12" x14ac:dyDescent="0.25">
      <c r="B50" s="382"/>
      <c r="C50" s="62" t="s">
        <v>101</v>
      </c>
      <c r="D50" s="80"/>
      <c r="E50" s="81">
        <v>3</v>
      </c>
      <c r="F50" s="81"/>
      <c r="G50" s="74">
        <v>5</v>
      </c>
      <c r="H50" s="82">
        <f t="shared" si="5"/>
        <v>0.6</v>
      </c>
      <c r="I50" s="379">
        <f t="shared" si="4"/>
        <v>1.0714285714285714</v>
      </c>
      <c r="J50" s="380"/>
    </row>
    <row r="51" spans="2:12" x14ac:dyDescent="0.25">
      <c r="B51" s="382"/>
      <c r="C51" s="62" t="s">
        <v>102</v>
      </c>
      <c r="D51" s="80"/>
      <c r="E51" s="81">
        <v>5</v>
      </c>
      <c r="F51" s="81"/>
      <c r="G51" s="74">
        <v>6</v>
      </c>
      <c r="H51" s="82">
        <f t="shared" si="5"/>
        <v>0.83333333333333337</v>
      </c>
      <c r="I51" s="379">
        <f t="shared" si="4"/>
        <v>1.4880952380952379</v>
      </c>
      <c r="J51" s="380"/>
    </row>
    <row r="52" spans="2:12" x14ac:dyDescent="0.25">
      <c r="B52" s="383"/>
      <c r="C52" s="84" t="s">
        <v>103</v>
      </c>
      <c r="D52" s="85"/>
      <c r="E52" s="86">
        <v>209</v>
      </c>
      <c r="F52" s="86"/>
      <c r="G52" s="78">
        <v>354</v>
      </c>
      <c r="H52" s="87">
        <f t="shared" si="5"/>
        <v>0.59039548022598876</v>
      </c>
      <c r="I52" s="379">
        <f t="shared" si="4"/>
        <v>1.0542776432606942</v>
      </c>
      <c r="J52" s="380"/>
    </row>
    <row r="53" spans="2:12" x14ac:dyDescent="0.25">
      <c r="B53" s="621" t="s">
        <v>203</v>
      </c>
      <c r="C53" s="59" t="s">
        <v>98</v>
      </c>
      <c r="D53" s="386">
        <v>459</v>
      </c>
      <c r="E53" s="387"/>
      <c r="F53" s="388"/>
      <c r="G53" s="177">
        <v>578</v>
      </c>
      <c r="H53" s="82">
        <f>D53/G53</f>
        <v>0.79411764705882348</v>
      </c>
      <c r="I53" s="379">
        <f>H53/$G$16</f>
        <v>1.4180672268907561</v>
      </c>
      <c r="J53" s="380"/>
    </row>
    <row r="54" spans="2:12" x14ac:dyDescent="0.25">
      <c r="B54" s="622"/>
      <c r="C54" s="59" t="s">
        <v>99</v>
      </c>
      <c r="D54" s="386">
        <v>11</v>
      </c>
      <c r="E54" s="387"/>
      <c r="F54" s="388"/>
      <c r="G54" s="177">
        <v>17</v>
      </c>
      <c r="H54" s="82">
        <f>D54/G54</f>
        <v>0.6470588235294118</v>
      </c>
      <c r="I54" s="379">
        <f t="shared" ref="I54:I58" si="6">H54/$G$16</f>
        <v>1.1554621848739495</v>
      </c>
      <c r="J54" s="380"/>
    </row>
    <row r="55" spans="2:12" x14ac:dyDescent="0.25">
      <c r="B55" s="622"/>
      <c r="C55" s="59" t="s">
        <v>100</v>
      </c>
      <c r="D55" s="386">
        <v>69</v>
      </c>
      <c r="E55" s="387"/>
      <c r="F55" s="388"/>
      <c r="G55" s="177">
        <v>89</v>
      </c>
      <c r="H55" s="82">
        <f>D55/G55</f>
        <v>0.7752808988764045</v>
      </c>
      <c r="I55" s="379">
        <f t="shared" si="6"/>
        <v>1.384430176565008</v>
      </c>
      <c r="J55" s="380"/>
    </row>
    <row r="56" spans="2:12" x14ac:dyDescent="0.25">
      <c r="B56" s="622"/>
      <c r="C56" s="62" t="s">
        <v>101</v>
      </c>
      <c r="D56" s="386">
        <v>6</v>
      </c>
      <c r="E56" s="387"/>
      <c r="F56" s="388"/>
      <c r="G56" s="177">
        <v>8</v>
      </c>
      <c r="H56" s="82">
        <f>D56/G56</f>
        <v>0.75</v>
      </c>
      <c r="I56" s="379">
        <f t="shared" si="6"/>
        <v>1.3392857142857142</v>
      </c>
      <c r="J56" s="380"/>
    </row>
    <row r="57" spans="2:12" x14ac:dyDescent="0.25">
      <c r="B57" s="622"/>
      <c r="C57" s="62" t="s">
        <v>102</v>
      </c>
      <c r="D57" s="386">
        <v>8</v>
      </c>
      <c r="E57" s="387"/>
      <c r="F57" s="388"/>
      <c r="G57" s="177">
        <v>9</v>
      </c>
      <c r="H57" s="82">
        <f>D57/G57</f>
        <v>0.88888888888888884</v>
      </c>
      <c r="I57" s="379">
        <f t="shared" si="6"/>
        <v>1.587301587301587</v>
      </c>
      <c r="J57" s="380"/>
    </row>
    <row r="58" spans="2:12" x14ac:dyDescent="0.25">
      <c r="B58" s="620"/>
      <c r="C58" s="84" t="s">
        <v>103</v>
      </c>
      <c r="D58" s="175"/>
      <c r="E58" s="176">
        <v>553</v>
      </c>
      <c r="F58" s="176"/>
      <c r="G58" s="178">
        <v>701</v>
      </c>
      <c r="H58" s="87">
        <f t="shared" ref="H58" si="7">E58/G58</f>
        <v>0.78887303851640511</v>
      </c>
      <c r="I58" s="379">
        <f t="shared" si="6"/>
        <v>1.4087018544935803</v>
      </c>
      <c r="J58" s="380"/>
    </row>
    <row r="59" spans="2:12" x14ac:dyDescent="0.25">
      <c r="B59" s="364" t="s">
        <v>46</v>
      </c>
      <c r="C59" s="365"/>
      <c r="D59" s="365"/>
      <c r="E59" s="365"/>
      <c r="F59" s="365"/>
      <c r="G59" s="365"/>
      <c r="H59" s="365"/>
      <c r="I59" s="365"/>
      <c r="J59" s="366"/>
    </row>
    <row r="60" spans="2:12" ht="187.8" customHeight="1" x14ac:dyDescent="0.25">
      <c r="B60" s="367"/>
      <c r="C60" s="368"/>
      <c r="D60" s="368"/>
      <c r="E60" s="368"/>
      <c r="F60" s="368"/>
      <c r="G60" s="368"/>
      <c r="H60" s="368"/>
      <c r="I60" s="368"/>
      <c r="J60" s="369"/>
    </row>
    <row r="61" spans="2:12" x14ac:dyDescent="0.25">
      <c r="B61" s="364" t="s">
        <v>47</v>
      </c>
      <c r="C61" s="365"/>
      <c r="D61" s="365"/>
      <c r="E61" s="365"/>
      <c r="F61" s="365"/>
      <c r="G61" s="365"/>
      <c r="H61" s="365"/>
      <c r="I61" s="365"/>
      <c r="J61" s="366"/>
    </row>
    <row r="62" spans="2:12" x14ac:dyDescent="0.25">
      <c r="B62" s="370" t="s">
        <v>205</v>
      </c>
      <c r="C62" s="371"/>
      <c r="D62" s="371"/>
      <c r="E62" s="371"/>
      <c r="F62" s="371"/>
      <c r="G62" s="371"/>
      <c r="H62" s="371"/>
      <c r="I62" s="371"/>
      <c r="J62" s="372"/>
    </row>
    <row r="63" spans="2:12" ht="72.599999999999994" customHeight="1" x14ac:dyDescent="0.25">
      <c r="B63" s="373"/>
      <c r="C63" s="374"/>
      <c r="D63" s="374"/>
      <c r="E63" s="374"/>
      <c r="F63" s="374"/>
      <c r="G63" s="374"/>
      <c r="H63" s="374"/>
      <c r="I63" s="374"/>
      <c r="J63" s="375"/>
      <c r="L63" s="83"/>
    </row>
    <row r="64" spans="2:12" x14ac:dyDescent="0.25">
      <c r="B64" s="355" t="s">
        <v>49</v>
      </c>
      <c r="C64" s="356"/>
      <c r="D64" s="356"/>
      <c r="E64" s="356"/>
      <c r="F64" s="356"/>
      <c r="G64" s="357"/>
      <c r="H64" s="338" t="s">
        <v>204</v>
      </c>
      <c r="I64" s="339"/>
      <c r="J64" s="340"/>
    </row>
    <row r="65" spans="2:12" x14ac:dyDescent="0.25">
      <c r="B65" s="355" t="s">
        <v>51</v>
      </c>
      <c r="C65" s="356"/>
      <c r="D65" s="356"/>
      <c r="E65" s="356"/>
      <c r="F65" s="356"/>
      <c r="G65" s="357"/>
      <c r="H65" s="358" t="s">
        <v>104</v>
      </c>
      <c r="I65" s="359"/>
      <c r="J65" s="360"/>
    </row>
    <row r="67" spans="2:12" x14ac:dyDescent="0.25">
      <c r="B67" s="361" t="s">
        <v>53</v>
      </c>
      <c r="C67" s="362"/>
      <c r="D67" s="362"/>
      <c r="E67" s="362"/>
      <c r="F67" s="362"/>
      <c r="G67" s="362"/>
      <c r="H67" s="362"/>
      <c r="I67" s="362"/>
      <c r="J67" s="363"/>
    </row>
    <row r="68" spans="2:12" x14ac:dyDescent="0.25">
      <c r="B68" s="341" t="s">
        <v>54</v>
      </c>
      <c r="C68" s="342"/>
      <c r="D68" s="342"/>
      <c r="E68" s="342"/>
      <c r="F68" s="342"/>
      <c r="G68" s="342"/>
      <c r="H68" s="342"/>
      <c r="I68" s="342"/>
      <c r="J68" s="343"/>
      <c r="L68" s="83"/>
    </row>
    <row r="69" spans="2:12" x14ac:dyDescent="0.25">
      <c r="B69" s="355" t="s">
        <v>55</v>
      </c>
      <c r="C69" s="357"/>
      <c r="D69" s="345" t="s">
        <v>105</v>
      </c>
      <c r="E69" s="346"/>
      <c r="F69" s="346"/>
      <c r="G69" s="346"/>
      <c r="H69" s="346"/>
      <c r="I69" s="346"/>
      <c r="J69" s="347"/>
    </row>
    <row r="70" spans="2:12" x14ac:dyDescent="0.25">
      <c r="B70" s="331" t="s">
        <v>56</v>
      </c>
      <c r="C70" s="332"/>
      <c r="D70" s="354" t="s">
        <v>57</v>
      </c>
      <c r="E70" s="354"/>
      <c r="F70" s="335" t="s">
        <v>106</v>
      </c>
      <c r="G70" s="337"/>
      <c r="H70" s="335" t="s">
        <v>107</v>
      </c>
      <c r="I70" s="336"/>
      <c r="J70" s="337"/>
    </row>
    <row r="71" spans="2:12" x14ac:dyDescent="0.25">
      <c r="B71" s="333"/>
      <c r="C71" s="334"/>
      <c r="D71" s="335" t="s">
        <v>59</v>
      </c>
      <c r="E71" s="337"/>
      <c r="F71" s="354" t="s">
        <v>108</v>
      </c>
      <c r="G71" s="354"/>
      <c r="H71" s="335" t="s">
        <v>61</v>
      </c>
      <c r="I71" s="336"/>
      <c r="J71" s="337"/>
    </row>
    <row r="73" spans="2:12" x14ac:dyDescent="0.25">
      <c r="B73" s="341" t="s">
        <v>62</v>
      </c>
      <c r="C73" s="342"/>
      <c r="D73" s="342"/>
      <c r="E73" s="342"/>
      <c r="F73" s="342"/>
      <c r="G73" s="342"/>
      <c r="H73" s="342"/>
      <c r="I73" s="342"/>
      <c r="J73" s="343"/>
    </row>
    <row r="74" spans="2:12" x14ac:dyDescent="0.25">
      <c r="B74" s="344" t="s">
        <v>55</v>
      </c>
      <c r="C74" s="344"/>
      <c r="D74" s="345">
        <v>1.4087000000000001</v>
      </c>
      <c r="E74" s="346"/>
      <c r="F74" s="346"/>
      <c r="G74" s="346"/>
      <c r="H74" s="346"/>
      <c r="I74" s="346"/>
      <c r="J74" s="347"/>
    </row>
    <row r="75" spans="2:12" x14ac:dyDescent="0.25">
      <c r="B75" s="331" t="s">
        <v>56</v>
      </c>
      <c r="C75" s="332"/>
      <c r="D75" s="348" t="s">
        <v>57</v>
      </c>
      <c r="E75" s="348"/>
      <c r="F75" s="349" t="s">
        <v>106</v>
      </c>
      <c r="G75" s="350"/>
      <c r="H75" s="335" t="s">
        <v>107</v>
      </c>
      <c r="I75" s="336"/>
      <c r="J75" s="337"/>
    </row>
    <row r="76" spans="2:12" x14ac:dyDescent="0.25">
      <c r="B76" s="333"/>
      <c r="C76" s="334"/>
      <c r="D76" s="351" t="s">
        <v>59</v>
      </c>
      <c r="E76" s="352"/>
      <c r="F76" s="353" t="s">
        <v>108</v>
      </c>
      <c r="G76" s="353"/>
      <c r="H76" s="335" t="s">
        <v>61</v>
      </c>
      <c r="I76" s="336"/>
      <c r="J76" s="337"/>
    </row>
    <row r="77" spans="2:12" x14ac:dyDescent="0.25">
      <c r="B77" s="331" t="s">
        <v>63</v>
      </c>
      <c r="C77" s="332"/>
      <c r="D77" s="335" t="s">
        <v>109</v>
      </c>
      <c r="E77" s="336"/>
      <c r="F77" s="336"/>
      <c r="G77" s="335" t="s">
        <v>64</v>
      </c>
      <c r="H77" s="336"/>
      <c r="I77" s="336"/>
      <c r="J77" s="337"/>
    </row>
    <row r="78" spans="2:12" x14ac:dyDescent="0.25">
      <c r="B78" s="333"/>
      <c r="C78" s="334"/>
      <c r="D78" s="335" t="s">
        <v>65</v>
      </c>
      <c r="E78" s="336"/>
      <c r="F78" s="336"/>
      <c r="G78" s="335" t="s">
        <v>61</v>
      </c>
      <c r="H78" s="336"/>
      <c r="I78" s="336"/>
      <c r="J78" s="337"/>
    </row>
    <row r="79" spans="2:12" x14ac:dyDescent="0.25">
      <c r="B79" s="331" t="s">
        <v>66</v>
      </c>
      <c r="C79" s="332"/>
      <c r="D79" s="335" t="s">
        <v>67</v>
      </c>
      <c r="E79" s="336"/>
      <c r="F79" s="336"/>
      <c r="G79" s="335" t="s">
        <v>68</v>
      </c>
      <c r="H79" s="336"/>
      <c r="I79" s="336"/>
      <c r="J79" s="337"/>
    </row>
    <row r="80" spans="2:12" x14ac:dyDescent="0.25">
      <c r="B80" s="333"/>
      <c r="C80" s="334"/>
      <c r="D80" s="338" t="s">
        <v>69</v>
      </c>
      <c r="E80" s="339"/>
      <c r="F80" s="339"/>
      <c r="G80" s="338" t="s">
        <v>69</v>
      </c>
      <c r="H80" s="339"/>
      <c r="I80" s="339"/>
      <c r="J80" s="340"/>
    </row>
  </sheetData>
  <mergeCells count="155">
    <mergeCell ref="D57:F57"/>
    <mergeCell ref="I57:J57"/>
    <mergeCell ref="I58:J58"/>
    <mergeCell ref="B2:B4"/>
    <mergeCell ref="C2:H4"/>
    <mergeCell ref="B6:J6"/>
    <mergeCell ref="C7:J7"/>
    <mergeCell ref="C8:J8"/>
    <mergeCell ref="M8:T8"/>
    <mergeCell ref="C15:D15"/>
    <mergeCell ref="H15:H16"/>
    <mergeCell ref="I15:J16"/>
    <mergeCell ref="L15:M15"/>
    <mergeCell ref="O15:P15"/>
    <mergeCell ref="C16:D16"/>
    <mergeCell ref="C9:J9"/>
    <mergeCell ref="C10:J10"/>
    <mergeCell ref="M10:T10"/>
    <mergeCell ref="B12:J12"/>
    <mergeCell ref="C13:J13"/>
    <mergeCell ref="C14:J14"/>
    <mergeCell ref="L14:M14"/>
    <mergeCell ref="O14:P14"/>
    <mergeCell ref="Q14:Q15"/>
    <mergeCell ref="R14:S15"/>
    <mergeCell ref="D28:F28"/>
    <mergeCell ref="I28:J28"/>
    <mergeCell ref="B18:J18"/>
    <mergeCell ref="B19:J19"/>
    <mergeCell ref="B20:J20"/>
    <mergeCell ref="B21:B22"/>
    <mergeCell ref="C21:C22"/>
    <mergeCell ref="D21:F22"/>
    <mergeCell ref="G21:G22"/>
    <mergeCell ref="H21:H22"/>
    <mergeCell ref="I21:J22"/>
    <mergeCell ref="B35:B40"/>
    <mergeCell ref="D35:F35"/>
    <mergeCell ref="I35:J35"/>
    <mergeCell ref="D36:F36"/>
    <mergeCell ref="I36:J36"/>
    <mergeCell ref="D37:F37"/>
    <mergeCell ref="I37:J37"/>
    <mergeCell ref="D39:F39"/>
    <mergeCell ref="I39:J39"/>
    <mergeCell ref="B29:B34"/>
    <mergeCell ref="D29:F29"/>
    <mergeCell ref="I29:J29"/>
    <mergeCell ref="D30:F30"/>
    <mergeCell ref="I30:J30"/>
    <mergeCell ref="D31:F31"/>
    <mergeCell ref="I31:J31"/>
    <mergeCell ref="B23:B28"/>
    <mergeCell ref="D23:F23"/>
    <mergeCell ref="I23:J23"/>
    <mergeCell ref="D24:F24"/>
    <mergeCell ref="I24:J24"/>
    <mergeCell ref="D25:F25"/>
    <mergeCell ref="I25:J25"/>
    <mergeCell ref="D26:F26"/>
    <mergeCell ref="I26:J26"/>
    <mergeCell ref="D27:F27"/>
    <mergeCell ref="D32:F32"/>
    <mergeCell ref="I32:J32"/>
    <mergeCell ref="D33:F33"/>
    <mergeCell ref="I33:J33"/>
    <mergeCell ref="D34:F34"/>
    <mergeCell ref="I34:J34"/>
    <mergeCell ref="I27:J27"/>
    <mergeCell ref="N39:O39"/>
    <mergeCell ref="R39:S39"/>
    <mergeCell ref="D40:F40"/>
    <mergeCell ref="I40:J40"/>
    <mergeCell ref="N40:O40"/>
    <mergeCell ref="R40:S40"/>
    <mergeCell ref="N37:O37"/>
    <mergeCell ref="R37:S37"/>
    <mergeCell ref="D38:F38"/>
    <mergeCell ref="I38:J38"/>
    <mergeCell ref="N38:O38"/>
    <mergeCell ref="R38:S38"/>
    <mergeCell ref="I43:J43"/>
    <mergeCell ref="N43:O43"/>
    <mergeCell ref="R43:S43"/>
    <mergeCell ref="D44:F44"/>
    <mergeCell ref="I44:J44"/>
    <mergeCell ref="D45:F45"/>
    <mergeCell ref="I45:J45"/>
    <mergeCell ref="B41:B46"/>
    <mergeCell ref="D41:F41"/>
    <mergeCell ref="I41:J41"/>
    <mergeCell ref="N41:O41"/>
    <mergeCell ref="R41:S41"/>
    <mergeCell ref="D42:F42"/>
    <mergeCell ref="I42:J42"/>
    <mergeCell ref="N42:O42"/>
    <mergeCell ref="R42:S42"/>
    <mergeCell ref="D43:F43"/>
    <mergeCell ref="B59:J59"/>
    <mergeCell ref="B60:J60"/>
    <mergeCell ref="B61:J61"/>
    <mergeCell ref="B62:J63"/>
    <mergeCell ref="B64:G64"/>
    <mergeCell ref="H64:J64"/>
    <mergeCell ref="D46:F46"/>
    <mergeCell ref="I46:J46"/>
    <mergeCell ref="B47:B52"/>
    <mergeCell ref="I47:J47"/>
    <mergeCell ref="I48:J48"/>
    <mergeCell ref="I49:J49"/>
    <mergeCell ref="I50:J50"/>
    <mergeCell ref="I51:J51"/>
    <mergeCell ref="I52:J52"/>
    <mergeCell ref="B53:B58"/>
    <mergeCell ref="D53:F53"/>
    <mergeCell ref="I53:J53"/>
    <mergeCell ref="D54:F54"/>
    <mergeCell ref="I54:J54"/>
    <mergeCell ref="D55:F55"/>
    <mergeCell ref="I55:J55"/>
    <mergeCell ref="D56:F56"/>
    <mergeCell ref="I56:J56"/>
    <mergeCell ref="B70:C71"/>
    <mergeCell ref="D70:E70"/>
    <mergeCell ref="F70:G70"/>
    <mergeCell ref="H70:J70"/>
    <mergeCell ref="D71:E71"/>
    <mergeCell ref="F71:G71"/>
    <mergeCell ref="H71:J71"/>
    <mergeCell ref="B65:G65"/>
    <mergeCell ref="H65:J65"/>
    <mergeCell ref="B67:J67"/>
    <mergeCell ref="B68:J68"/>
    <mergeCell ref="B69:C69"/>
    <mergeCell ref="D69:J69"/>
    <mergeCell ref="B73:J73"/>
    <mergeCell ref="B74:C74"/>
    <mergeCell ref="D74:J74"/>
    <mergeCell ref="B75:C76"/>
    <mergeCell ref="D75:E75"/>
    <mergeCell ref="F75:G75"/>
    <mergeCell ref="H75:J75"/>
    <mergeCell ref="D76:E76"/>
    <mergeCell ref="F76:G76"/>
    <mergeCell ref="H76:J76"/>
    <mergeCell ref="B77:C78"/>
    <mergeCell ref="D77:F77"/>
    <mergeCell ref="G77:J77"/>
    <mergeCell ref="D78:F78"/>
    <mergeCell ref="G78:J78"/>
    <mergeCell ref="B79:C80"/>
    <mergeCell ref="D79:F79"/>
    <mergeCell ref="G79:J79"/>
    <mergeCell ref="D80:F80"/>
    <mergeCell ref="G80:J80"/>
  </mergeCells>
  <conditionalFormatting sqref="D74:J74">
    <cfRule type="cellIs" dxfId="41" priority="5" operator="greaterThanOrEqual">
      <formula>0.9</formula>
    </cfRule>
    <cfRule type="cellIs" dxfId="40" priority="6" operator="between">
      <formula>0.7</formula>
      <formula>0.899999999999999</formula>
    </cfRule>
    <cfRule type="containsBlanks" dxfId="39" priority="7">
      <formula>LEN(TRIM(D74))=0</formula>
    </cfRule>
    <cfRule type="cellIs" dxfId="38" priority="8" operator="between">
      <formula>0</formula>
      <formula>0.699999999999999</formula>
    </cfRule>
  </conditionalFormatting>
  <conditionalFormatting sqref="D77:F77">
    <cfRule type="expression" dxfId="37" priority="2">
      <formula>$D$74=""</formula>
    </cfRule>
    <cfRule type="expression" dxfId="36" priority="4">
      <formula>AND(D$74&gt;=70%,$D$74&lt;80%)</formula>
    </cfRule>
  </conditionalFormatting>
  <conditionalFormatting sqref="G77:J77">
    <cfRule type="expression" dxfId="35" priority="1">
      <formula>$D$74=""</formula>
    </cfRule>
    <cfRule type="expression" dxfId="34" priority="3">
      <formula>$D$74&lt;70%</formula>
    </cfRule>
  </conditionalFormatting>
  <dataValidations count="6">
    <dataValidation allowBlank="1" showInputMessage="1" showErrorMessage="1" prompt="La meta es un propósito medible. Es el valor que se espera alcance el respectivo indicador. " sqref="B16" xr:uid="{00000000-0002-0000-02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200-000001000000}"/>
    <dataValidation allowBlank="1" showInputMessage="1" showErrorMessage="1" prompt="Seleccione una opción" sqref="F17 H15 D17 C15:C16 Q14 L14:L15" xr:uid="{00000000-0002-0000-0200-000002000000}"/>
    <dataValidation type="list" allowBlank="1" showInputMessage="1" showErrorMessage="1" sqref="C10:J10 M10:T10" xr:uid="{00000000-0002-0000-0200-000003000000}">
      <formula1>"Eficacia, Eficiencia, Efectividad o Impacto"</formula1>
    </dataValidation>
    <dataValidation type="list" allowBlank="1" showInputMessage="1" showErrorMessage="1" sqref="E15:E16 N14:N15" xr:uid="{00000000-0002-0000-0200-000004000000}">
      <formula1>"Número, Porcentaje, Pesos "</formula1>
    </dataValidation>
    <dataValidation type="list" allowBlank="1" showInputMessage="1" showErrorMessage="1" sqref="C14:J14" xr:uid="{00000000-0002-0000-0200-000005000000}">
      <formula1>"Semestral, Anual, Bienal"</formula1>
    </dataValidation>
  </dataValidation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6000000}">
          <x14:formula1>
            <xm:f>'https://itmeduco.sharepoint.com/Users/linamoreno/Documents/BIENESTAR/INDICADORES/2015/Análisis Indicadores 2015-2/[Indicadores Bienestar 2015 FD a 31 de diciembre 2015 547.xlsx]Listas'!#REF!</xm:f>
          </x14:formula1>
          <xm:sqref>M8:T8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75"/>
  <sheetViews>
    <sheetView topLeftCell="A55" workbookViewId="0">
      <selection activeCell="A58" sqref="A58:I58"/>
    </sheetView>
  </sheetViews>
  <sheetFormatPr baseColWidth="10" defaultColWidth="11.44140625" defaultRowHeight="14.4" x14ac:dyDescent="0.3"/>
  <cols>
    <col min="1" max="1" width="26.109375" bestFit="1" customWidth="1"/>
    <col min="4" max="4" width="13.44140625" customWidth="1"/>
    <col min="5" max="5" width="31.6640625" customWidth="1"/>
    <col min="6" max="6" width="15.44140625" customWidth="1"/>
    <col min="9" max="9" width="11.88671875" bestFit="1" customWidth="1"/>
    <col min="10" max="10" width="2.6640625" customWidth="1"/>
    <col min="11" max="11" width="3.33203125" customWidth="1"/>
  </cols>
  <sheetData>
    <row r="1" spans="1:9" ht="15.6" x14ac:dyDescent="0.3">
      <c r="A1" s="189"/>
      <c r="B1" s="439" t="s">
        <v>0</v>
      </c>
      <c r="C1" s="440"/>
      <c r="D1" s="440"/>
      <c r="E1" s="440"/>
      <c r="F1" s="440"/>
      <c r="G1" s="440"/>
      <c r="H1" s="3" t="s">
        <v>1</v>
      </c>
      <c r="I1" s="4" t="s">
        <v>2</v>
      </c>
    </row>
    <row r="2" spans="1:9" ht="15.6" x14ac:dyDescent="0.3">
      <c r="A2" s="190"/>
      <c r="B2" s="441"/>
      <c r="C2" s="442"/>
      <c r="D2" s="442"/>
      <c r="E2" s="442"/>
      <c r="F2" s="442"/>
      <c r="G2" s="442"/>
      <c r="H2" s="3" t="s">
        <v>3</v>
      </c>
      <c r="I2" s="5" t="s">
        <v>4</v>
      </c>
    </row>
    <row r="3" spans="1:9" ht="15.6" x14ac:dyDescent="0.3">
      <c r="A3" s="191"/>
      <c r="B3" s="443"/>
      <c r="C3" s="444"/>
      <c r="D3" s="444"/>
      <c r="E3" s="444"/>
      <c r="F3" s="444"/>
      <c r="G3" s="444"/>
      <c r="H3" s="3" t="s">
        <v>5</v>
      </c>
      <c r="I3" s="88">
        <v>43243</v>
      </c>
    </row>
    <row r="4" spans="1:9" ht="15.6" x14ac:dyDescent="0.3">
      <c r="A4" s="1"/>
      <c r="B4" s="1"/>
      <c r="C4" s="1"/>
      <c r="D4" s="1"/>
      <c r="E4" s="1"/>
      <c r="F4" s="1"/>
      <c r="G4" s="1"/>
      <c r="H4" s="1"/>
      <c r="I4" s="1"/>
    </row>
    <row r="5" spans="1:9" ht="15.6" x14ac:dyDescent="0.3">
      <c r="A5" s="198" t="s">
        <v>6</v>
      </c>
      <c r="B5" s="199"/>
      <c r="C5" s="199"/>
      <c r="D5" s="199"/>
      <c r="E5" s="199"/>
      <c r="F5" s="199"/>
      <c r="G5" s="199"/>
      <c r="H5" s="199"/>
      <c r="I5" s="200"/>
    </row>
    <row r="6" spans="1:9" ht="15.6" x14ac:dyDescent="0.3">
      <c r="A6" s="89" t="s">
        <v>7</v>
      </c>
      <c r="B6" s="203" t="s">
        <v>110</v>
      </c>
      <c r="C6" s="204"/>
      <c r="D6" s="204"/>
      <c r="E6" s="204"/>
      <c r="F6" s="204"/>
      <c r="G6" s="204"/>
      <c r="H6" s="204"/>
      <c r="I6" s="205"/>
    </row>
    <row r="7" spans="1:9" ht="15.6" x14ac:dyDescent="0.3">
      <c r="A7" s="89" t="s">
        <v>9</v>
      </c>
      <c r="B7" s="203" t="s">
        <v>10</v>
      </c>
      <c r="C7" s="204"/>
      <c r="D7" s="204"/>
      <c r="E7" s="204"/>
      <c r="F7" s="204"/>
      <c r="G7" s="204"/>
      <c r="H7" s="204"/>
      <c r="I7" s="205"/>
    </row>
    <row r="8" spans="1:9" ht="15.6" x14ac:dyDescent="0.3">
      <c r="A8" s="89" t="s">
        <v>11</v>
      </c>
      <c r="B8" s="203" t="s">
        <v>111</v>
      </c>
      <c r="C8" s="204"/>
      <c r="D8" s="204"/>
      <c r="E8" s="204"/>
      <c r="F8" s="204"/>
      <c r="G8" s="204"/>
      <c r="H8" s="204"/>
      <c r="I8" s="205"/>
    </row>
    <row r="9" spans="1:9" ht="15.6" x14ac:dyDescent="0.3">
      <c r="A9" s="89" t="s">
        <v>87</v>
      </c>
      <c r="B9" s="203" t="s">
        <v>14</v>
      </c>
      <c r="C9" s="204"/>
      <c r="D9" s="204"/>
      <c r="E9" s="204"/>
      <c r="F9" s="204"/>
      <c r="G9" s="204"/>
      <c r="H9" s="204"/>
      <c r="I9" s="205"/>
    </row>
    <row r="10" spans="1:9" ht="15.6" x14ac:dyDescent="0.3">
      <c r="A10" s="1"/>
      <c r="B10" s="1"/>
      <c r="C10" s="1"/>
      <c r="D10" s="1"/>
      <c r="E10" s="1"/>
      <c r="F10" s="1"/>
      <c r="G10" s="1"/>
      <c r="H10" s="1"/>
      <c r="I10" s="1"/>
    </row>
    <row r="11" spans="1:9" ht="15.6" x14ac:dyDescent="0.3">
      <c r="A11" s="198" t="s">
        <v>15</v>
      </c>
      <c r="B11" s="199"/>
      <c r="C11" s="199"/>
      <c r="D11" s="199"/>
      <c r="E11" s="199"/>
      <c r="F11" s="199"/>
      <c r="G11" s="199"/>
      <c r="H11" s="199"/>
      <c r="I11" s="200"/>
    </row>
    <row r="12" spans="1:9" ht="15.6" x14ac:dyDescent="0.3">
      <c r="A12" s="90" t="s">
        <v>88</v>
      </c>
      <c r="B12" s="203" t="s">
        <v>112</v>
      </c>
      <c r="C12" s="204"/>
      <c r="D12" s="204"/>
      <c r="E12" s="204"/>
      <c r="F12" s="204"/>
      <c r="G12" s="204"/>
      <c r="H12" s="204"/>
      <c r="I12" s="205"/>
    </row>
    <row r="13" spans="1:9" ht="31.2" x14ac:dyDescent="0.3">
      <c r="A13" s="89" t="s">
        <v>90</v>
      </c>
      <c r="B13" s="186" t="s">
        <v>19</v>
      </c>
      <c r="C13" s="187"/>
      <c r="D13" s="187"/>
      <c r="E13" s="187"/>
      <c r="F13" s="187"/>
      <c r="G13" s="187"/>
      <c r="H13" s="187"/>
      <c r="I13" s="188"/>
    </row>
    <row r="14" spans="1:9" ht="15.6" x14ac:dyDescent="0.3">
      <c r="A14" s="89" t="s">
        <v>20</v>
      </c>
      <c r="B14" s="207" t="s">
        <v>21</v>
      </c>
      <c r="C14" s="208"/>
      <c r="D14" s="15" t="s">
        <v>22</v>
      </c>
      <c r="E14" s="127" t="s">
        <v>113</v>
      </c>
      <c r="F14" s="164">
        <v>0.85</v>
      </c>
      <c r="G14" s="209" t="s">
        <v>24</v>
      </c>
      <c r="H14" s="445" t="s">
        <v>114</v>
      </c>
      <c r="I14" s="446"/>
    </row>
    <row r="15" spans="1:9" ht="15.6" x14ac:dyDescent="0.3">
      <c r="A15" s="91" t="s">
        <v>26</v>
      </c>
      <c r="B15" s="207" t="s">
        <v>27</v>
      </c>
      <c r="C15" s="208"/>
      <c r="D15" s="15" t="s">
        <v>22</v>
      </c>
      <c r="E15" s="127" t="s">
        <v>115</v>
      </c>
      <c r="F15" s="164">
        <v>0.9</v>
      </c>
      <c r="G15" s="210"/>
      <c r="H15" s="447"/>
      <c r="I15" s="448"/>
    </row>
    <row r="16" spans="1:9" ht="15.6" x14ac:dyDescent="0.3">
      <c r="A16" s="1"/>
      <c r="B16" s="1"/>
      <c r="C16" s="1"/>
      <c r="D16" s="1"/>
      <c r="E16" s="1"/>
      <c r="F16" s="1"/>
      <c r="G16" s="1"/>
      <c r="H16" s="1"/>
      <c r="I16" s="1"/>
    </row>
    <row r="17" spans="1:12" ht="15.6" x14ac:dyDescent="0.3">
      <c r="A17" s="198" t="s">
        <v>29</v>
      </c>
      <c r="B17" s="199"/>
      <c r="C17" s="199"/>
      <c r="D17" s="199"/>
      <c r="E17" s="199"/>
      <c r="F17" s="199"/>
      <c r="G17" s="199"/>
      <c r="H17" s="199"/>
      <c r="I17" s="200"/>
    </row>
    <row r="18" spans="1:12" ht="15.6" x14ac:dyDescent="0.3">
      <c r="A18" s="449" t="s">
        <v>30</v>
      </c>
      <c r="B18" s="450"/>
      <c r="C18" s="450"/>
      <c r="D18" s="450"/>
      <c r="E18" s="450"/>
      <c r="F18" s="450"/>
      <c r="G18" s="450"/>
      <c r="H18" s="450"/>
      <c r="I18" s="451"/>
    </row>
    <row r="19" spans="1:12" ht="15.75" customHeight="1" x14ac:dyDescent="0.3">
      <c r="A19" s="92"/>
      <c r="B19" s="93"/>
      <c r="C19" s="93"/>
      <c r="D19" s="94"/>
      <c r="E19" s="93"/>
      <c r="F19" s="94"/>
      <c r="G19" s="95"/>
      <c r="H19" s="96"/>
      <c r="I19" s="97"/>
    </row>
    <row r="20" spans="1:12" ht="75" customHeight="1" x14ac:dyDescent="0.3">
      <c r="A20" s="16" t="s">
        <v>31</v>
      </c>
      <c r="B20" s="452" t="s">
        <v>116</v>
      </c>
      <c r="C20" s="452"/>
      <c r="D20" s="452"/>
      <c r="E20" s="16" t="s">
        <v>117</v>
      </c>
      <c r="F20" s="44" t="s">
        <v>118</v>
      </c>
      <c r="G20" s="181" t="s">
        <v>34</v>
      </c>
      <c r="H20" s="182"/>
      <c r="I20" s="183"/>
    </row>
    <row r="21" spans="1:12" ht="20.100000000000001" customHeight="1" x14ac:dyDescent="0.3">
      <c r="A21" s="98" t="s">
        <v>91</v>
      </c>
      <c r="B21" s="453">
        <v>109</v>
      </c>
      <c r="C21" s="453"/>
      <c r="D21" s="453"/>
      <c r="E21" s="99">
        <v>0</v>
      </c>
      <c r="F21" s="100">
        <v>109</v>
      </c>
      <c r="G21" s="454">
        <f t="shared" ref="G21:G26" si="0">F21/(B21-E21)</f>
        <v>1</v>
      </c>
      <c r="H21" s="455"/>
      <c r="I21" s="456"/>
      <c r="L21" s="101"/>
    </row>
    <row r="22" spans="1:12" ht="20.100000000000001" customHeight="1" x14ac:dyDescent="0.3">
      <c r="A22" s="98" t="s">
        <v>119</v>
      </c>
      <c r="B22" s="457">
        <v>100</v>
      </c>
      <c r="C22" s="458"/>
      <c r="D22" s="459"/>
      <c r="E22" s="102">
        <v>0</v>
      </c>
      <c r="F22" s="100">
        <v>96</v>
      </c>
      <c r="G22" s="454">
        <f t="shared" si="0"/>
        <v>0.96</v>
      </c>
      <c r="H22" s="455"/>
      <c r="I22" s="456"/>
      <c r="L22" s="101"/>
    </row>
    <row r="23" spans="1:12" ht="20.100000000000001" customHeight="1" x14ac:dyDescent="0.3">
      <c r="A23" s="98" t="s">
        <v>78</v>
      </c>
      <c r="B23" s="460">
        <v>97</v>
      </c>
      <c r="C23" s="461"/>
      <c r="D23" s="462"/>
      <c r="E23" s="103">
        <v>9</v>
      </c>
      <c r="F23" s="100">
        <v>77</v>
      </c>
      <c r="G23" s="454">
        <f t="shared" si="0"/>
        <v>0.875</v>
      </c>
      <c r="H23" s="455"/>
      <c r="I23" s="456"/>
      <c r="L23" s="101"/>
    </row>
    <row r="24" spans="1:12" ht="20.100000000000001" customHeight="1" x14ac:dyDescent="0.3">
      <c r="A24" s="98" t="s">
        <v>79</v>
      </c>
      <c r="B24" s="463">
        <v>97</v>
      </c>
      <c r="C24" s="464"/>
      <c r="D24" s="465"/>
      <c r="E24" s="104">
        <v>0</v>
      </c>
      <c r="F24" s="100">
        <v>90</v>
      </c>
      <c r="G24" s="454">
        <f t="shared" si="0"/>
        <v>0.92783505154639179</v>
      </c>
      <c r="H24" s="455"/>
      <c r="I24" s="456"/>
      <c r="L24" s="105"/>
    </row>
    <row r="25" spans="1:12" ht="20.100000000000001" customHeight="1" x14ac:dyDescent="0.3">
      <c r="A25" s="98" t="s">
        <v>80</v>
      </c>
      <c r="B25" s="463">
        <v>122</v>
      </c>
      <c r="C25" s="464"/>
      <c r="D25" s="465"/>
      <c r="E25" s="104">
        <v>7</v>
      </c>
      <c r="F25" s="100">
        <v>109</v>
      </c>
      <c r="G25" s="454">
        <f t="shared" si="0"/>
        <v>0.94782608695652171</v>
      </c>
      <c r="H25" s="455"/>
      <c r="I25" s="456"/>
      <c r="L25" s="101"/>
    </row>
    <row r="26" spans="1:12" ht="20.100000000000001" customHeight="1" x14ac:dyDescent="0.3">
      <c r="A26" s="98" t="s">
        <v>81</v>
      </c>
      <c r="B26" s="463">
        <v>115</v>
      </c>
      <c r="C26" s="464"/>
      <c r="D26" s="465"/>
      <c r="E26" s="104">
        <v>3</v>
      </c>
      <c r="F26" s="100">
        <v>104</v>
      </c>
      <c r="G26" s="454">
        <f t="shared" si="0"/>
        <v>0.9285714285714286</v>
      </c>
      <c r="H26" s="455"/>
      <c r="I26" s="456"/>
      <c r="L26" s="101"/>
    </row>
    <row r="27" spans="1:12" ht="20.100000000000001" customHeight="1" x14ac:dyDescent="0.3">
      <c r="A27" s="98" t="s">
        <v>120</v>
      </c>
      <c r="B27" s="463">
        <v>114</v>
      </c>
      <c r="C27" s="464"/>
      <c r="D27" s="465"/>
      <c r="E27" s="104">
        <v>11</v>
      </c>
      <c r="F27" s="100">
        <v>97</v>
      </c>
      <c r="G27" s="454">
        <f>F27/(B27-E27)</f>
        <v>0.94174757281553401</v>
      </c>
      <c r="H27" s="455"/>
      <c r="I27" s="456"/>
      <c r="L27" s="101"/>
    </row>
    <row r="28" spans="1:12" ht="15.6" x14ac:dyDescent="0.3">
      <c r="A28" s="106"/>
      <c r="B28" s="107"/>
      <c r="C28" s="107"/>
      <c r="D28" s="1"/>
      <c r="E28" s="107"/>
      <c r="F28" s="1"/>
      <c r="G28" s="108"/>
      <c r="H28" s="106"/>
      <c r="I28" s="106"/>
    </row>
    <row r="29" spans="1:12" ht="15.75" customHeight="1" x14ac:dyDescent="0.3">
      <c r="A29" s="221" t="s">
        <v>46</v>
      </c>
      <c r="B29" s="222"/>
      <c r="C29" s="222"/>
      <c r="D29" s="222"/>
      <c r="E29" s="222"/>
      <c r="F29" s="222"/>
      <c r="G29" s="222"/>
      <c r="H29" s="222"/>
      <c r="I29" s="223"/>
    </row>
    <row r="30" spans="1:12" ht="15.6" x14ac:dyDescent="0.3">
      <c r="A30" s="109"/>
      <c r="B30" s="110"/>
      <c r="C30" s="110"/>
      <c r="D30" s="110"/>
      <c r="E30" s="110"/>
      <c r="F30" s="110"/>
      <c r="G30" s="110"/>
      <c r="H30" s="110"/>
      <c r="I30" s="111"/>
    </row>
    <row r="31" spans="1:12" ht="15.6" x14ac:dyDescent="0.3">
      <c r="A31" s="112"/>
      <c r="B31" s="113"/>
      <c r="C31" s="113"/>
      <c r="D31" s="113"/>
      <c r="E31" s="113"/>
      <c r="F31" s="113"/>
      <c r="G31" s="113"/>
      <c r="H31" s="113"/>
      <c r="I31" s="114"/>
    </row>
    <row r="32" spans="1:12" ht="15.6" x14ac:dyDescent="0.3">
      <c r="A32" s="112"/>
      <c r="B32" s="113"/>
      <c r="C32" s="113"/>
      <c r="D32" s="113"/>
      <c r="E32" s="113"/>
      <c r="F32" s="113"/>
      <c r="G32" s="113"/>
      <c r="H32" s="113"/>
      <c r="I32" s="114"/>
    </row>
    <row r="33" spans="1:9" ht="15.6" x14ac:dyDescent="0.3">
      <c r="A33" s="112"/>
      <c r="B33" s="113"/>
      <c r="C33" s="113"/>
      <c r="D33" s="113"/>
      <c r="E33" s="113"/>
      <c r="F33" s="113"/>
      <c r="G33" s="113"/>
      <c r="H33" s="113"/>
      <c r="I33" s="114"/>
    </row>
    <row r="34" spans="1:9" ht="15.6" x14ac:dyDescent="0.3">
      <c r="A34" s="112"/>
      <c r="B34" s="113"/>
      <c r="C34" s="113"/>
      <c r="D34" s="113"/>
      <c r="E34" s="113"/>
      <c r="F34" s="113"/>
      <c r="G34" s="113"/>
      <c r="H34" s="113"/>
      <c r="I34" s="114"/>
    </row>
    <row r="35" spans="1:9" ht="15.6" x14ac:dyDescent="0.3">
      <c r="A35" s="112"/>
      <c r="B35" s="113"/>
      <c r="C35" s="113"/>
      <c r="D35" s="113"/>
      <c r="E35" s="113"/>
      <c r="F35" s="113"/>
      <c r="G35" s="113"/>
      <c r="H35" s="113"/>
      <c r="I35" s="114"/>
    </row>
    <row r="36" spans="1:9" ht="15.6" x14ac:dyDescent="0.3">
      <c r="A36" s="112"/>
      <c r="B36" s="113"/>
      <c r="C36" s="113"/>
      <c r="D36" s="113"/>
      <c r="E36" s="113"/>
      <c r="F36" s="113"/>
      <c r="G36" s="113"/>
      <c r="H36" s="113"/>
      <c r="I36" s="114"/>
    </row>
    <row r="37" spans="1:9" ht="15.6" x14ac:dyDescent="0.3">
      <c r="A37" s="112"/>
      <c r="B37" s="113"/>
      <c r="C37" s="113"/>
      <c r="D37" s="113"/>
      <c r="E37" s="113"/>
      <c r="F37" s="113"/>
      <c r="G37" s="113"/>
      <c r="H37" s="113"/>
      <c r="I37" s="114"/>
    </row>
    <row r="38" spans="1:9" ht="15.6" x14ac:dyDescent="0.3">
      <c r="A38" s="112"/>
      <c r="B38" s="113"/>
      <c r="C38" s="113"/>
      <c r="D38" s="113"/>
      <c r="E38" s="113"/>
      <c r="F38" s="113"/>
      <c r="G38" s="113"/>
      <c r="H38" s="113"/>
      <c r="I38" s="114"/>
    </row>
    <row r="39" spans="1:9" ht="15.6" x14ac:dyDescent="0.3">
      <c r="A39" s="112"/>
      <c r="B39" s="113"/>
      <c r="C39" s="113"/>
      <c r="D39" s="113"/>
      <c r="E39" s="113"/>
      <c r="F39" s="113"/>
      <c r="G39" s="113"/>
      <c r="H39" s="113"/>
      <c r="I39" s="114"/>
    </row>
    <row r="40" spans="1:9" ht="15.6" x14ac:dyDescent="0.3">
      <c r="A40" s="112"/>
      <c r="B40" s="113"/>
      <c r="C40" s="113"/>
      <c r="D40" s="113"/>
      <c r="E40" s="113"/>
      <c r="F40" s="113"/>
      <c r="G40" s="113"/>
      <c r="H40" s="113"/>
      <c r="I40" s="114"/>
    </row>
    <row r="41" spans="1:9" ht="15.6" x14ac:dyDescent="0.3">
      <c r="A41" s="112"/>
      <c r="B41" s="113"/>
      <c r="C41" s="113"/>
      <c r="D41" s="113"/>
      <c r="E41" s="113"/>
      <c r="F41" s="113"/>
      <c r="G41" s="113"/>
      <c r="H41" s="113"/>
      <c r="I41" s="114"/>
    </row>
    <row r="42" spans="1:9" ht="15.6" x14ac:dyDescent="0.3">
      <c r="A42" s="112"/>
      <c r="B42" s="113"/>
      <c r="C42" s="113"/>
      <c r="D42" s="113"/>
      <c r="E42" s="113"/>
      <c r="F42" s="113"/>
      <c r="G42" s="113"/>
      <c r="H42" s="113"/>
      <c r="I42" s="114"/>
    </row>
    <row r="43" spans="1:9" ht="15.6" x14ac:dyDescent="0.3">
      <c r="A43" s="112"/>
      <c r="B43" s="113"/>
      <c r="C43" s="113"/>
      <c r="D43" s="113"/>
      <c r="E43" s="113"/>
      <c r="F43" s="113"/>
      <c r="G43" s="113"/>
      <c r="H43" s="113"/>
      <c r="I43" s="114"/>
    </row>
    <row r="44" spans="1:9" ht="15.6" x14ac:dyDescent="0.3">
      <c r="A44" s="112"/>
      <c r="B44" s="113"/>
      <c r="C44" s="113"/>
      <c r="D44" s="113"/>
      <c r="E44" s="113"/>
      <c r="F44" s="113"/>
      <c r="G44" s="113"/>
      <c r="H44" s="113"/>
      <c r="I44" s="114"/>
    </row>
    <row r="45" spans="1:9" ht="15.6" x14ac:dyDescent="0.3">
      <c r="A45" s="112"/>
      <c r="B45" s="113"/>
      <c r="C45" s="113"/>
      <c r="D45" s="113"/>
      <c r="E45" s="113"/>
      <c r="F45" s="113"/>
      <c r="G45" s="113"/>
      <c r="H45" s="113"/>
      <c r="I45" s="114"/>
    </row>
    <row r="46" spans="1:9" ht="15.6" x14ac:dyDescent="0.3">
      <c r="A46" s="112"/>
      <c r="B46" s="113"/>
      <c r="C46" s="113"/>
      <c r="D46" s="113"/>
      <c r="E46" s="113"/>
      <c r="F46" s="113"/>
      <c r="G46" s="113"/>
      <c r="H46" s="113"/>
      <c r="I46" s="114"/>
    </row>
    <row r="47" spans="1:9" ht="15.6" x14ac:dyDescent="0.3">
      <c r="A47" s="112"/>
      <c r="B47" s="113"/>
      <c r="C47" s="113"/>
      <c r="D47" s="113"/>
      <c r="E47" s="113"/>
      <c r="F47" s="113"/>
      <c r="G47" s="113"/>
      <c r="H47" s="113"/>
      <c r="I47" s="114"/>
    </row>
    <row r="48" spans="1:9" ht="15.6" x14ac:dyDescent="0.3">
      <c r="A48" s="112"/>
      <c r="B48" s="113"/>
      <c r="C48" s="113"/>
      <c r="D48" s="113"/>
      <c r="E48" s="113"/>
      <c r="F48" s="113"/>
      <c r="G48" s="113"/>
      <c r="H48" s="113"/>
      <c r="I48" s="114"/>
    </row>
    <row r="49" spans="1:9" ht="15.6" x14ac:dyDescent="0.3">
      <c r="A49" s="112"/>
      <c r="B49" s="113"/>
      <c r="C49" s="113"/>
      <c r="D49" s="113"/>
      <c r="E49" s="113"/>
      <c r="F49" s="113"/>
      <c r="G49" s="113"/>
      <c r="H49" s="113"/>
      <c r="I49" s="114"/>
    </row>
    <row r="50" spans="1:9" ht="15.6" x14ac:dyDescent="0.3">
      <c r="A50" s="112"/>
      <c r="B50" s="113"/>
      <c r="C50" s="113"/>
      <c r="D50" s="113"/>
      <c r="E50" s="113"/>
      <c r="F50" s="113"/>
      <c r="G50" s="113"/>
      <c r="H50" s="113"/>
      <c r="I50" s="114"/>
    </row>
    <row r="51" spans="1:9" ht="15.6" x14ac:dyDescent="0.3">
      <c r="A51" s="112"/>
      <c r="B51" s="113"/>
      <c r="C51" s="113"/>
      <c r="D51" s="113"/>
      <c r="E51" s="113"/>
      <c r="F51" s="113"/>
      <c r="G51" s="113"/>
      <c r="H51" s="113"/>
      <c r="I51" s="114"/>
    </row>
    <row r="52" spans="1:9" ht="15.6" x14ac:dyDescent="0.3">
      <c r="A52" s="112"/>
      <c r="B52" s="113"/>
      <c r="C52" s="113"/>
      <c r="D52" s="113"/>
      <c r="E52" s="113"/>
      <c r="F52" s="113"/>
      <c r="G52" s="113"/>
      <c r="H52" s="113"/>
      <c r="I52" s="114"/>
    </row>
    <row r="53" spans="1:9" ht="15.6" x14ac:dyDescent="0.3">
      <c r="A53" s="115"/>
      <c r="B53" s="116"/>
      <c r="C53" s="116"/>
      <c r="D53" s="116"/>
      <c r="E53" s="116"/>
      <c r="F53" s="116"/>
      <c r="G53" s="116"/>
      <c r="H53" s="116"/>
      <c r="I53" s="117"/>
    </row>
    <row r="54" spans="1:9" ht="15.6" x14ac:dyDescent="0.3">
      <c r="A54" s="466" t="s">
        <v>47</v>
      </c>
      <c r="B54" s="466"/>
      <c r="C54" s="466"/>
      <c r="D54" s="466"/>
      <c r="E54" s="466"/>
      <c r="F54" s="466"/>
      <c r="G54" s="466"/>
      <c r="H54" s="466"/>
      <c r="I54" s="466"/>
    </row>
    <row r="55" spans="1:9" ht="15.6" x14ac:dyDescent="0.3">
      <c r="A55" s="445" t="s">
        <v>121</v>
      </c>
      <c r="B55" s="467"/>
      <c r="C55" s="467"/>
      <c r="D55" s="467"/>
      <c r="E55" s="467"/>
      <c r="F55" s="467"/>
      <c r="G55" s="467"/>
      <c r="H55" s="467"/>
      <c r="I55" s="446"/>
    </row>
    <row r="56" spans="1:9" ht="28.8" x14ac:dyDescent="0.3">
      <c r="A56" s="118" t="s">
        <v>122</v>
      </c>
      <c r="B56" s="118" t="s">
        <v>123</v>
      </c>
      <c r="C56" s="118" t="s">
        <v>124</v>
      </c>
      <c r="D56" s="118" t="s">
        <v>125</v>
      </c>
      <c r="E56" s="118" t="s">
        <v>126</v>
      </c>
      <c r="F56" s="118" t="s">
        <v>127</v>
      </c>
      <c r="G56" s="119"/>
      <c r="H56" s="119"/>
      <c r="I56" s="120"/>
    </row>
    <row r="57" spans="1:9" ht="15.6" x14ac:dyDescent="0.3">
      <c r="A57" s="121">
        <v>44</v>
      </c>
      <c r="B57" s="121">
        <v>11</v>
      </c>
      <c r="C57" s="121">
        <v>32</v>
      </c>
      <c r="D57" s="121">
        <v>3</v>
      </c>
      <c r="E57" s="121">
        <v>24</v>
      </c>
      <c r="F57" s="121">
        <v>0</v>
      </c>
      <c r="G57" s="122"/>
      <c r="H57" s="122"/>
      <c r="I57" s="123"/>
    </row>
    <row r="58" spans="1:9" ht="15.6" x14ac:dyDescent="0.3">
      <c r="A58" s="468" t="s">
        <v>128</v>
      </c>
      <c r="B58" s="469"/>
      <c r="C58" s="469"/>
      <c r="D58" s="469"/>
      <c r="E58" s="469"/>
      <c r="F58" s="469"/>
      <c r="G58" s="469"/>
      <c r="H58" s="469"/>
      <c r="I58" s="470"/>
    </row>
    <row r="59" spans="1:9" ht="15.6" x14ac:dyDescent="0.3">
      <c r="A59" s="124"/>
      <c r="B59" s="125"/>
      <c r="C59" s="125"/>
      <c r="D59" s="125"/>
      <c r="E59" s="125"/>
      <c r="F59" s="125"/>
      <c r="G59" s="125"/>
      <c r="H59" s="125"/>
      <c r="I59" s="126"/>
    </row>
    <row r="60" spans="1:9" ht="21.75" customHeight="1" x14ac:dyDescent="0.3">
      <c r="A60" s="475" t="s">
        <v>49</v>
      </c>
      <c r="B60" s="476"/>
      <c r="C60" s="476"/>
      <c r="D60" s="476"/>
      <c r="E60" s="476"/>
      <c r="F60" s="476"/>
      <c r="G60" s="476"/>
      <c r="H60" s="473" t="s">
        <v>50</v>
      </c>
      <c r="I60" s="474"/>
    </row>
    <row r="61" spans="1:9" ht="15.6" x14ac:dyDescent="0.3">
      <c r="A61" s="471" t="s">
        <v>51</v>
      </c>
      <c r="B61" s="472"/>
      <c r="C61" s="472"/>
      <c r="D61" s="472"/>
      <c r="E61" s="472"/>
      <c r="F61" s="472"/>
      <c r="G61" s="215" t="s">
        <v>129</v>
      </c>
      <c r="H61" s="216"/>
      <c r="I61" s="217"/>
    </row>
    <row r="62" spans="1:9" ht="15.6" x14ac:dyDescent="0.3">
      <c r="A62" s="198" t="s">
        <v>53</v>
      </c>
      <c r="B62" s="199"/>
      <c r="C62" s="199"/>
      <c r="D62" s="199"/>
      <c r="E62" s="199"/>
      <c r="F62" s="199"/>
      <c r="G62" s="199"/>
      <c r="H62" s="199"/>
      <c r="I62" s="200"/>
    </row>
    <row r="63" spans="1:9" ht="15.6" x14ac:dyDescent="0.3">
      <c r="A63" s="238" t="s">
        <v>54</v>
      </c>
      <c r="B63" s="239"/>
      <c r="C63" s="239"/>
      <c r="D63" s="239"/>
      <c r="E63" s="239"/>
      <c r="F63" s="239"/>
      <c r="G63" s="239"/>
      <c r="H63" s="239"/>
      <c r="I63" s="240"/>
    </row>
    <row r="64" spans="1:9" ht="15.6" x14ac:dyDescent="0.3">
      <c r="A64" s="215" t="s">
        <v>55</v>
      </c>
      <c r="B64" s="217"/>
      <c r="C64" s="477"/>
      <c r="D64" s="478"/>
      <c r="E64" s="478"/>
      <c r="F64" s="478"/>
      <c r="G64" s="478"/>
      <c r="H64" s="478"/>
      <c r="I64" s="479"/>
    </row>
    <row r="65" spans="1:9" ht="15.6" x14ac:dyDescent="0.3">
      <c r="A65" s="184" t="s">
        <v>56</v>
      </c>
      <c r="B65" s="185"/>
      <c r="C65" s="246" t="s">
        <v>57</v>
      </c>
      <c r="D65" s="246"/>
      <c r="E65" s="247" t="s">
        <v>106</v>
      </c>
      <c r="F65" s="248"/>
      <c r="G65" s="247" t="s">
        <v>107</v>
      </c>
      <c r="H65" s="248"/>
      <c r="I65" s="249"/>
    </row>
    <row r="66" spans="1:9" ht="15.6" x14ac:dyDescent="0.3">
      <c r="A66" s="244"/>
      <c r="B66" s="245"/>
      <c r="C66" s="247" t="s">
        <v>59</v>
      </c>
      <c r="D66" s="249"/>
      <c r="E66" s="246" t="s">
        <v>60</v>
      </c>
      <c r="F66" s="246"/>
      <c r="G66" s="247" t="s">
        <v>61</v>
      </c>
      <c r="H66" s="248"/>
      <c r="I66" s="249"/>
    </row>
    <row r="67" spans="1:9" ht="15.6" x14ac:dyDescent="0.3">
      <c r="A67" s="1"/>
      <c r="B67" s="1"/>
      <c r="C67" s="1"/>
      <c r="D67" s="1"/>
      <c r="E67" s="1"/>
      <c r="F67" s="1"/>
      <c r="G67" s="1"/>
      <c r="H67" s="1"/>
      <c r="I67" s="1"/>
    </row>
    <row r="68" spans="1:9" ht="15.6" x14ac:dyDescent="0.3">
      <c r="A68" s="238" t="s">
        <v>62</v>
      </c>
      <c r="B68" s="239"/>
      <c r="C68" s="239"/>
      <c r="D68" s="239"/>
      <c r="E68" s="239"/>
      <c r="F68" s="239"/>
      <c r="G68" s="239"/>
      <c r="H68" s="239"/>
      <c r="I68" s="240"/>
    </row>
    <row r="69" spans="1:9" ht="15.6" x14ac:dyDescent="0.3">
      <c r="A69" s="466" t="s">
        <v>55</v>
      </c>
      <c r="B69" s="466"/>
      <c r="C69" s="480">
        <f>G27/F15</f>
        <v>1.0463861920172599</v>
      </c>
      <c r="D69" s="481"/>
      <c r="E69" s="481"/>
      <c r="F69" s="481"/>
      <c r="G69" s="481"/>
      <c r="H69" s="481"/>
      <c r="I69" s="482"/>
    </row>
    <row r="70" spans="1:9" ht="15.6" x14ac:dyDescent="0.3">
      <c r="A70" s="184" t="s">
        <v>56</v>
      </c>
      <c r="B70" s="185"/>
      <c r="C70" s="253" t="s">
        <v>57</v>
      </c>
      <c r="D70" s="253"/>
      <c r="E70" s="247" t="s">
        <v>106</v>
      </c>
      <c r="F70" s="248"/>
      <c r="G70" s="247" t="s">
        <v>107</v>
      </c>
      <c r="H70" s="248"/>
      <c r="I70" s="249"/>
    </row>
    <row r="71" spans="1:9" ht="15.6" x14ac:dyDescent="0.3">
      <c r="A71" s="244"/>
      <c r="B71" s="245"/>
      <c r="C71" s="254" t="s">
        <v>59</v>
      </c>
      <c r="D71" s="255"/>
      <c r="E71" s="246" t="s">
        <v>60</v>
      </c>
      <c r="F71" s="246"/>
      <c r="G71" s="247" t="s">
        <v>61</v>
      </c>
      <c r="H71" s="248"/>
      <c r="I71" s="249"/>
    </row>
    <row r="72" spans="1:9" ht="15.6" x14ac:dyDescent="0.3">
      <c r="A72" s="184" t="s">
        <v>63</v>
      </c>
      <c r="B72" s="185"/>
      <c r="C72" s="247" t="s">
        <v>109</v>
      </c>
      <c r="D72" s="248"/>
      <c r="E72" s="248"/>
      <c r="F72" s="249"/>
      <c r="G72" s="248"/>
      <c r="H72" s="248"/>
      <c r="I72" s="249"/>
    </row>
    <row r="73" spans="1:9" ht="15.6" x14ac:dyDescent="0.3">
      <c r="A73" s="244"/>
      <c r="B73" s="245"/>
      <c r="C73" s="247" t="s">
        <v>65</v>
      </c>
      <c r="D73" s="248"/>
      <c r="E73" s="248"/>
      <c r="F73" s="249"/>
      <c r="G73" s="248"/>
      <c r="H73" s="248"/>
      <c r="I73" s="249"/>
    </row>
    <row r="74" spans="1:9" ht="15.6" x14ac:dyDescent="0.3">
      <c r="A74" s="184" t="s">
        <v>66</v>
      </c>
      <c r="B74" s="185"/>
      <c r="C74" s="247" t="s">
        <v>67</v>
      </c>
      <c r="D74" s="248"/>
      <c r="E74" s="248"/>
      <c r="F74" s="249"/>
      <c r="G74" s="248"/>
      <c r="H74" s="248"/>
      <c r="I74" s="249"/>
    </row>
    <row r="75" spans="1:9" ht="15.6" x14ac:dyDescent="0.3">
      <c r="A75" s="244"/>
      <c r="B75" s="245"/>
      <c r="C75" s="483" t="s">
        <v>69</v>
      </c>
      <c r="D75" s="484"/>
      <c r="E75" s="484"/>
      <c r="F75" s="485"/>
      <c r="G75" s="484"/>
      <c r="H75" s="484"/>
      <c r="I75" s="485"/>
    </row>
  </sheetData>
  <mergeCells count="71">
    <mergeCell ref="A72:B73"/>
    <mergeCell ref="C72:F72"/>
    <mergeCell ref="G72:I72"/>
    <mergeCell ref="C73:F73"/>
    <mergeCell ref="G73:I73"/>
    <mergeCell ref="A74:B75"/>
    <mergeCell ref="C74:F74"/>
    <mergeCell ref="G74:I74"/>
    <mergeCell ref="C75:F75"/>
    <mergeCell ref="G75:I75"/>
    <mergeCell ref="A68:I68"/>
    <mergeCell ref="A69:B69"/>
    <mergeCell ref="C69:I69"/>
    <mergeCell ref="A70:B71"/>
    <mergeCell ref="C70:D70"/>
    <mergeCell ref="E70:F70"/>
    <mergeCell ref="G70:I70"/>
    <mergeCell ref="C71:D71"/>
    <mergeCell ref="E71:F71"/>
    <mergeCell ref="G71:I71"/>
    <mergeCell ref="A62:I62"/>
    <mergeCell ref="A63:I63"/>
    <mergeCell ref="A64:B64"/>
    <mergeCell ref="C64:I64"/>
    <mergeCell ref="A65:B66"/>
    <mergeCell ref="C65:D65"/>
    <mergeCell ref="E65:F65"/>
    <mergeCell ref="G65:I65"/>
    <mergeCell ref="C66:D66"/>
    <mergeCell ref="E66:F66"/>
    <mergeCell ref="G66:I66"/>
    <mergeCell ref="A29:I29"/>
    <mergeCell ref="A54:I54"/>
    <mergeCell ref="A55:I55"/>
    <mergeCell ref="A58:I58"/>
    <mergeCell ref="A61:F61"/>
    <mergeCell ref="G61:I61"/>
    <mergeCell ref="H60:I60"/>
    <mergeCell ref="A60:G60"/>
    <mergeCell ref="B25:D25"/>
    <mergeCell ref="G25:I25"/>
    <mergeCell ref="B26:D26"/>
    <mergeCell ref="G26:I26"/>
    <mergeCell ref="B27:D27"/>
    <mergeCell ref="G27:I27"/>
    <mergeCell ref="B22:D22"/>
    <mergeCell ref="G22:I22"/>
    <mergeCell ref="B23:D23"/>
    <mergeCell ref="G23:I23"/>
    <mergeCell ref="B24:D24"/>
    <mergeCell ref="G24:I24"/>
    <mergeCell ref="A17:I17"/>
    <mergeCell ref="A18:I18"/>
    <mergeCell ref="B20:D20"/>
    <mergeCell ref="G20:I20"/>
    <mergeCell ref="B21:D21"/>
    <mergeCell ref="G21:I21"/>
    <mergeCell ref="B9:I9"/>
    <mergeCell ref="A11:I11"/>
    <mergeCell ref="B12:I12"/>
    <mergeCell ref="B13:I13"/>
    <mergeCell ref="B14:C14"/>
    <mergeCell ref="G14:G15"/>
    <mergeCell ref="H14:I15"/>
    <mergeCell ref="B15:C15"/>
    <mergeCell ref="B8:I8"/>
    <mergeCell ref="A1:A3"/>
    <mergeCell ref="B1:G3"/>
    <mergeCell ref="A5:I5"/>
    <mergeCell ref="B6:I6"/>
    <mergeCell ref="B7:I7"/>
  </mergeCells>
  <conditionalFormatting sqref="C64:I64 C69:I69">
    <cfRule type="cellIs" dxfId="33" priority="5" operator="greaterThanOrEqual">
      <formula>0.9</formula>
    </cfRule>
    <cfRule type="cellIs" dxfId="32" priority="6" operator="between">
      <formula>0.7</formula>
      <formula>0.899999999999999</formula>
    </cfRule>
    <cfRule type="containsBlanks" dxfId="31" priority="7">
      <formula>LEN(TRIM(C64))=0</formula>
    </cfRule>
    <cfRule type="cellIs" dxfId="30" priority="8" operator="between">
      <formula>0</formula>
      <formula>0.699999999999999</formula>
    </cfRule>
  </conditionalFormatting>
  <conditionalFormatting sqref="C72:F72">
    <cfRule type="expression" dxfId="29" priority="2">
      <formula>$C$70=""</formula>
    </cfRule>
    <cfRule type="expression" dxfId="28" priority="4">
      <formula>AND(C$70&gt;=70%,$C$70&lt;80%)</formula>
    </cfRule>
  </conditionalFormatting>
  <conditionalFormatting sqref="G72:I72">
    <cfRule type="expression" dxfId="27" priority="1">
      <formula>$C$70=""</formula>
    </cfRule>
    <cfRule type="expression" dxfId="26" priority="3">
      <formula>$C$70&lt;70%</formula>
    </cfRule>
  </conditionalFormatting>
  <dataValidations count="7">
    <dataValidation type="list" allowBlank="1" showInputMessage="1" showErrorMessage="1" sqref="B13:I13" xr:uid="{00000000-0002-0000-0300-000000000000}">
      <formula1>"Semestral, Anual, Bienal"</formula1>
    </dataValidation>
    <dataValidation type="list" allowBlank="1" showInputMessage="1" showErrorMessage="1" sqref="B9:I9" xr:uid="{00000000-0002-0000-0300-000001000000}">
      <formula1>"Eficacia, Eficiencia, Efectividad o Impacto"</formula1>
    </dataValidation>
    <dataValidation type="list" allowBlank="1" showInputMessage="1" showErrorMessage="1" sqref="D14:D15" xr:uid="{00000000-0002-0000-0300-000002000000}">
      <formula1>"Número, Porcentaje, Pesos "</formula1>
    </dataValidation>
    <dataValidation allowBlank="1" showInputMessage="1" showErrorMessage="1" prompt="Seleccione una opción" sqref="E16 G14 B14:B15 C16" xr:uid="{00000000-0002-0000-0300-000003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A14" xr:uid="{00000000-0002-0000-0300-000004000000}"/>
    <dataValidation allowBlank="1" showInputMessage="1" showErrorMessage="1" prompt="La meta es un propósito medible. Es el valor que se espera alcance el respectivo indicador. " sqref="A15" xr:uid="{00000000-0002-0000-0300-000005000000}"/>
    <dataValidation type="list" allowBlank="1" showInputMessage="1" showErrorMessage="1" sqref="H14:I15" xr:uid="{00000000-0002-0000-0300-000006000000}">
      <formula1>"Semestre 2 de 2015"</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7000000}">
          <x14:formula1>
            <xm:f>'D:\[indicador inclusion 2016.xlsx]Listas'!#REF!</xm:f>
          </x14:formula1>
          <xm:sqref>B7:I7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S174"/>
  <sheetViews>
    <sheetView topLeftCell="A70" workbookViewId="0">
      <selection activeCell="H85" sqref="H85:K85"/>
    </sheetView>
  </sheetViews>
  <sheetFormatPr baseColWidth="10" defaultColWidth="14.44140625" defaultRowHeight="14.4" x14ac:dyDescent="0.3"/>
  <cols>
    <col min="1" max="1" width="4.109375" customWidth="1"/>
    <col min="2" max="2" width="20.6640625" customWidth="1"/>
    <col min="3" max="3" width="8.33203125" customWidth="1"/>
    <col min="4" max="4" width="18.33203125" customWidth="1"/>
    <col min="5" max="5" width="18.109375" customWidth="1"/>
    <col min="6" max="6" width="16.109375" customWidth="1"/>
    <col min="7" max="7" width="13.44140625" customWidth="1"/>
    <col min="8" max="8" width="9.6640625" customWidth="1"/>
    <col min="9" max="9" width="14.44140625" customWidth="1"/>
    <col min="10" max="10" width="25.109375" customWidth="1"/>
    <col min="11" max="11" width="17.33203125" customWidth="1"/>
    <col min="12" max="12" width="11.44140625" hidden="1" customWidth="1"/>
  </cols>
  <sheetData>
    <row r="1" spans="1:12" ht="15.6" x14ac:dyDescent="0.3">
      <c r="A1" s="129"/>
      <c r="B1" s="129"/>
      <c r="C1" s="129"/>
      <c r="D1" s="129"/>
      <c r="E1" s="129"/>
      <c r="F1" s="129"/>
      <c r="G1" s="129"/>
      <c r="H1" s="129"/>
      <c r="I1" s="129"/>
      <c r="J1" s="129"/>
      <c r="K1" s="129"/>
      <c r="L1" s="129"/>
    </row>
    <row r="2" spans="1:12" ht="15.6" x14ac:dyDescent="0.3">
      <c r="A2" s="129"/>
      <c r="B2" s="493"/>
      <c r="C2" s="496" t="s">
        <v>0</v>
      </c>
      <c r="D2" s="497"/>
      <c r="E2" s="497"/>
      <c r="F2" s="497"/>
      <c r="G2" s="497"/>
      <c r="H2" s="497"/>
      <c r="I2" s="498"/>
      <c r="J2" s="130" t="s">
        <v>1</v>
      </c>
      <c r="K2" s="131" t="s">
        <v>2</v>
      </c>
      <c r="L2" s="129"/>
    </row>
    <row r="3" spans="1:12" ht="15.6" x14ac:dyDescent="0.3">
      <c r="A3" s="129"/>
      <c r="B3" s="494"/>
      <c r="C3" s="499"/>
      <c r="D3" s="500"/>
      <c r="E3" s="500"/>
      <c r="F3" s="500"/>
      <c r="G3" s="500"/>
      <c r="H3" s="500"/>
      <c r="I3" s="501"/>
      <c r="J3" s="130" t="s">
        <v>3</v>
      </c>
      <c r="K3" s="132" t="s">
        <v>4</v>
      </c>
      <c r="L3" s="129"/>
    </row>
    <row r="4" spans="1:12" ht="15.6" x14ac:dyDescent="0.3">
      <c r="A4" s="129"/>
      <c r="B4" s="495"/>
      <c r="C4" s="502"/>
      <c r="D4" s="503"/>
      <c r="E4" s="503"/>
      <c r="F4" s="503"/>
      <c r="G4" s="503"/>
      <c r="H4" s="503"/>
      <c r="I4" s="504"/>
      <c r="J4" s="130" t="s">
        <v>5</v>
      </c>
      <c r="K4" s="133">
        <v>43243</v>
      </c>
      <c r="L4" s="129"/>
    </row>
    <row r="5" spans="1:12" ht="15.6" x14ac:dyDescent="0.3">
      <c r="A5" s="129"/>
      <c r="B5" s="129"/>
      <c r="C5" s="129"/>
      <c r="D5" s="129"/>
      <c r="E5" s="129"/>
      <c r="F5" s="129"/>
      <c r="G5" s="129"/>
      <c r="H5" s="129"/>
      <c r="I5" s="129"/>
      <c r="J5" s="129"/>
      <c r="K5" s="129"/>
      <c r="L5" s="129"/>
    </row>
    <row r="6" spans="1:12" ht="15.6" x14ac:dyDescent="0.3">
      <c r="A6" s="129"/>
      <c r="B6" s="491" t="s">
        <v>6</v>
      </c>
      <c r="C6" s="489"/>
      <c r="D6" s="489"/>
      <c r="E6" s="489"/>
      <c r="F6" s="489"/>
      <c r="G6" s="489"/>
      <c r="H6" s="489"/>
      <c r="I6" s="489"/>
      <c r="J6" s="489"/>
      <c r="K6" s="487"/>
      <c r="L6" s="129"/>
    </row>
    <row r="7" spans="1:12" ht="15.6" x14ac:dyDescent="0.3">
      <c r="A7" s="129"/>
      <c r="B7" s="486" t="s">
        <v>7</v>
      </c>
      <c r="C7" s="487"/>
      <c r="D7" s="505" t="s">
        <v>130</v>
      </c>
      <c r="E7" s="489"/>
      <c r="F7" s="489"/>
      <c r="G7" s="489"/>
      <c r="H7" s="489"/>
      <c r="I7" s="489"/>
      <c r="J7" s="489"/>
      <c r="K7" s="487"/>
      <c r="L7" s="129"/>
    </row>
    <row r="8" spans="1:12" ht="15.6" x14ac:dyDescent="0.3">
      <c r="A8" s="129"/>
      <c r="B8" s="490" t="s">
        <v>131</v>
      </c>
      <c r="C8" s="487"/>
      <c r="D8" s="505" t="s">
        <v>85</v>
      </c>
      <c r="E8" s="489"/>
      <c r="F8" s="489"/>
      <c r="G8" s="489"/>
      <c r="H8" s="489"/>
      <c r="I8" s="489"/>
      <c r="J8" s="489"/>
      <c r="K8" s="487"/>
      <c r="L8" s="129"/>
    </row>
    <row r="9" spans="1:12" ht="15.6" x14ac:dyDescent="0.3">
      <c r="A9" s="129"/>
      <c r="B9" s="486" t="s">
        <v>11</v>
      </c>
      <c r="C9" s="487"/>
      <c r="D9" s="488" t="s">
        <v>132</v>
      </c>
      <c r="E9" s="489"/>
      <c r="F9" s="489"/>
      <c r="G9" s="489"/>
      <c r="H9" s="489"/>
      <c r="I9" s="489"/>
      <c r="J9" s="489"/>
      <c r="K9" s="487"/>
      <c r="L9" s="129"/>
    </row>
    <row r="10" spans="1:12" ht="15.6" x14ac:dyDescent="0.3">
      <c r="A10" s="129"/>
      <c r="B10" s="490" t="s">
        <v>133</v>
      </c>
      <c r="C10" s="487"/>
      <c r="D10" s="488" t="s">
        <v>134</v>
      </c>
      <c r="E10" s="489"/>
      <c r="F10" s="489"/>
      <c r="G10" s="489"/>
      <c r="H10" s="489"/>
      <c r="I10" s="489"/>
      <c r="J10" s="489"/>
      <c r="K10" s="487"/>
      <c r="L10" s="129"/>
    </row>
    <row r="11" spans="1:12" ht="15.6" x14ac:dyDescent="0.3">
      <c r="A11" s="129"/>
      <c r="B11" s="129"/>
      <c r="C11" s="129"/>
      <c r="D11" s="129"/>
      <c r="E11" s="129"/>
      <c r="F11" s="129"/>
      <c r="G11" s="129"/>
      <c r="H11" s="129"/>
      <c r="I11" s="129"/>
      <c r="J11" s="129"/>
      <c r="K11" s="129"/>
      <c r="L11" s="129"/>
    </row>
    <row r="12" spans="1:12" ht="15.6" x14ac:dyDescent="0.3">
      <c r="A12" s="129"/>
      <c r="B12" s="491" t="s">
        <v>15</v>
      </c>
      <c r="C12" s="489"/>
      <c r="D12" s="489"/>
      <c r="E12" s="489"/>
      <c r="F12" s="489"/>
      <c r="G12" s="489"/>
      <c r="H12" s="489"/>
      <c r="I12" s="489"/>
      <c r="J12" s="489"/>
      <c r="K12" s="487"/>
      <c r="L12" s="129"/>
    </row>
    <row r="13" spans="1:12" ht="15.6" x14ac:dyDescent="0.3">
      <c r="A13" s="129"/>
      <c r="B13" s="490" t="s">
        <v>16</v>
      </c>
      <c r="C13" s="487"/>
      <c r="D13" s="492" t="s">
        <v>135</v>
      </c>
      <c r="E13" s="489"/>
      <c r="F13" s="489"/>
      <c r="G13" s="489"/>
      <c r="H13" s="489"/>
      <c r="I13" s="489"/>
      <c r="J13" s="489"/>
      <c r="K13" s="487"/>
      <c r="L13" s="134"/>
    </row>
    <row r="14" spans="1:12" ht="15.6" x14ac:dyDescent="0.3">
      <c r="A14" s="129"/>
      <c r="B14" s="486" t="s">
        <v>18</v>
      </c>
      <c r="C14" s="487"/>
      <c r="D14" s="488" t="s">
        <v>19</v>
      </c>
      <c r="E14" s="489"/>
      <c r="F14" s="489"/>
      <c r="G14" s="489"/>
      <c r="H14" s="489"/>
      <c r="I14" s="489"/>
      <c r="J14" s="489"/>
      <c r="K14" s="487"/>
      <c r="L14" s="134"/>
    </row>
    <row r="15" spans="1:12" ht="15.6" x14ac:dyDescent="0.3">
      <c r="A15" s="129"/>
      <c r="B15" s="486" t="s">
        <v>20</v>
      </c>
      <c r="C15" s="487"/>
      <c r="D15" s="488" t="s">
        <v>21</v>
      </c>
      <c r="E15" s="489"/>
      <c r="F15" s="135" t="s">
        <v>22</v>
      </c>
      <c r="G15" s="506" t="s">
        <v>23</v>
      </c>
      <c r="H15" s="487"/>
      <c r="I15" s="136">
        <v>0.36730000000000002</v>
      </c>
      <c r="J15" s="507" t="s">
        <v>24</v>
      </c>
      <c r="K15" s="508" t="s">
        <v>25</v>
      </c>
      <c r="L15" s="509"/>
    </row>
    <row r="16" spans="1:12" ht="15.6" x14ac:dyDescent="0.3">
      <c r="A16" s="129"/>
      <c r="B16" s="486" t="s">
        <v>26</v>
      </c>
      <c r="C16" s="487"/>
      <c r="D16" s="506" t="s">
        <v>27</v>
      </c>
      <c r="E16" s="487"/>
      <c r="F16" s="135" t="s">
        <v>22</v>
      </c>
      <c r="G16" s="506" t="s">
        <v>28</v>
      </c>
      <c r="H16" s="487"/>
      <c r="I16" s="137">
        <v>0.38729999999999998</v>
      </c>
      <c r="J16" s="495"/>
      <c r="K16" s="502"/>
      <c r="L16" s="510"/>
    </row>
    <row r="17" spans="1:12" ht="15.6" x14ac:dyDescent="0.3">
      <c r="A17" s="129"/>
      <c r="B17" s="129"/>
      <c r="C17" s="129"/>
      <c r="D17" s="129"/>
      <c r="E17" s="129"/>
      <c r="F17" s="129"/>
      <c r="G17" s="129"/>
      <c r="H17" s="129"/>
      <c r="I17" s="129"/>
      <c r="J17" s="129"/>
      <c r="K17" s="129"/>
      <c r="L17" s="129"/>
    </row>
    <row r="18" spans="1:12" ht="15.6" x14ac:dyDescent="0.3">
      <c r="A18" s="129"/>
      <c r="B18" s="491" t="s">
        <v>29</v>
      </c>
      <c r="C18" s="489"/>
      <c r="D18" s="489"/>
      <c r="E18" s="489"/>
      <c r="F18" s="489"/>
      <c r="G18" s="489"/>
      <c r="H18" s="489"/>
      <c r="I18" s="489"/>
      <c r="J18" s="489"/>
      <c r="K18" s="487"/>
      <c r="L18" s="129"/>
    </row>
    <row r="19" spans="1:12" ht="15.6" x14ac:dyDescent="0.3">
      <c r="A19" s="129"/>
      <c r="B19" s="514" t="s">
        <v>30</v>
      </c>
      <c r="C19" s="489"/>
      <c r="D19" s="489"/>
      <c r="E19" s="489"/>
      <c r="F19" s="489"/>
      <c r="G19" s="489"/>
      <c r="H19" s="489"/>
      <c r="I19" s="489"/>
      <c r="J19" s="489"/>
      <c r="K19" s="487"/>
      <c r="L19" s="129"/>
    </row>
    <row r="20" spans="1:12" ht="96.75" customHeight="1" x14ac:dyDescent="0.3">
      <c r="A20" s="129"/>
      <c r="B20" s="138" t="s">
        <v>31</v>
      </c>
      <c r="C20" s="515" t="s">
        <v>136</v>
      </c>
      <c r="D20" s="487"/>
      <c r="E20" s="515" t="s">
        <v>137</v>
      </c>
      <c r="F20" s="487"/>
      <c r="G20" s="515" t="s">
        <v>34</v>
      </c>
      <c r="H20" s="489"/>
      <c r="I20" s="487"/>
      <c r="J20" s="139"/>
      <c r="K20" s="140"/>
      <c r="L20" s="129"/>
    </row>
    <row r="21" spans="1:12" ht="15.6" x14ac:dyDescent="0.3">
      <c r="A21" s="129"/>
      <c r="B21" s="141" t="s">
        <v>35</v>
      </c>
      <c r="C21" s="511">
        <v>6406</v>
      </c>
      <c r="D21" s="487"/>
      <c r="E21" s="511">
        <v>2680</v>
      </c>
      <c r="F21" s="487"/>
      <c r="G21" s="512">
        <f t="shared" ref="G21:G26" si="0">E21/C21</f>
        <v>0.41835778957227598</v>
      </c>
      <c r="H21" s="489"/>
      <c r="I21" s="487"/>
      <c r="J21" s="139"/>
      <c r="K21" s="140"/>
      <c r="L21" s="129"/>
    </row>
    <row r="22" spans="1:12" ht="15.6" x14ac:dyDescent="0.3">
      <c r="A22" s="129"/>
      <c r="B22" s="141" t="s">
        <v>36</v>
      </c>
      <c r="C22" s="511">
        <v>7089</v>
      </c>
      <c r="D22" s="487"/>
      <c r="E22" s="511">
        <v>3670</v>
      </c>
      <c r="F22" s="487"/>
      <c r="G22" s="512">
        <f t="shared" si="0"/>
        <v>0.51770348427140644</v>
      </c>
      <c r="H22" s="489"/>
      <c r="I22" s="487"/>
      <c r="J22" s="139"/>
      <c r="K22" s="140"/>
      <c r="L22" s="129"/>
    </row>
    <row r="23" spans="1:12" ht="15.6" x14ac:dyDescent="0.3">
      <c r="A23" s="129"/>
      <c r="B23" s="141" t="s">
        <v>37</v>
      </c>
      <c r="C23" s="513">
        <v>7704</v>
      </c>
      <c r="D23" s="487"/>
      <c r="E23" s="513">
        <v>2307</v>
      </c>
      <c r="F23" s="487"/>
      <c r="G23" s="512">
        <f t="shared" si="0"/>
        <v>0.29945482866043616</v>
      </c>
      <c r="H23" s="489"/>
      <c r="I23" s="487"/>
      <c r="J23" s="139"/>
      <c r="K23" s="140"/>
      <c r="L23" s="129"/>
    </row>
    <row r="24" spans="1:12" ht="15.6" x14ac:dyDescent="0.3">
      <c r="A24" s="129"/>
      <c r="B24" s="141" t="s">
        <v>38</v>
      </c>
      <c r="C24" s="513">
        <v>8014</v>
      </c>
      <c r="D24" s="487"/>
      <c r="E24" s="513">
        <v>3487</v>
      </c>
      <c r="F24" s="487"/>
      <c r="G24" s="512">
        <f t="shared" si="0"/>
        <v>0.43511355128525081</v>
      </c>
      <c r="H24" s="489"/>
      <c r="I24" s="487"/>
      <c r="J24" s="139"/>
      <c r="K24" s="140"/>
      <c r="L24" s="129"/>
    </row>
    <row r="25" spans="1:12" ht="15.6" x14ac:dyDescent="0.3">
      <c r="A25" s="129"/>
      <c r="B25" s="141" t="s">
        <v>39</v>
      </c>
      <c r="C25" s="513">
        <v>8629</v>
      </c>
      <c r="D25" s="487"/>
      <c r="E25" s="513">
        <v>3960</v>
      </c>
      <c r="F25" s="487"/>
      <c r="G25" s="512">
        <f t="shared" si="0"/>
        <v>0.4589176034302932</v>
      </c>
      <c r="H25" s="489"/>
      <c r="I25" s="487"/>
      <c r="J25" s="139"/>
      <c r="K25" s="140"/>
      <c r="L25" s="129"/>
    </row>
    <row r="26" spans="1:12" ht="15.6" x14ac:dyDescent="0.3">
      <c r="A26" s="129"/>
      <c r="B26" s="141" t="s">
        <v>40</v>
      </c>
      <c r="C26" s="513">
        <v>7588</v>
      </c>
      <c r="D26" s="487"/>
      <c r="E26" s="513">
        <v>4126</v>
      </c>
      <c r="F26" s="487"/>
      <c r="G26" s="512">
        <f t="shared" si="0"/>
        <v>0.54375329467580391</v>
      </c>
      <c r="H26" s="489"/>
      <c r="I26" s="487"/>
      <c r="J26" s="139"/>
      <c r="K26" s="140"/>
      <c r="L26" s="129"/>
    </row>
    <row r="27" spans="1:12" ht="15.6" x14ac:dyDescent="0.3">
      <c r="A27" s="129"/>
      <c r="B27" s="141" t="s">
        <v>41</v>
      </c>
      <c r="C27" s="513">
        <v>8821</v>
      </c>
      <c r="D27" s="487"/>
      <c r="E27" s="513">
        <v>4603</v>
      </c>
      <c r="F27" s="487"/>
      <c r="G27" s="512">
        <v>0.52180000000000004</v>
      </c>
      <c r="H27" s="489"/>
      <c r="I27" s="487"/>
      <c r="J27" s="139"/>
      <c r="K27" s="140"/>
      <c r="L27" s="129"/>
    </row>
    <row r="28" spans="1:12" ht="15.6" x14ac:dyDescent="0.3">
      <c r="A28" s="129"/>
      <c r="B28" s="141" t="s">
        <v>42</v>
      </c>
      <c r="C28" s="513">
        <v>8817</v>
      </c>
      <c r="D28" s="487"/>
      <c r="E28" s="513">
        <v>1743</v>
      </c>
      <c r="F28" s="487"/>
      <c r="G28" s="512">
        <v>0.19769999999999999</v>
      </c>
      <c r="H28" s="489"/>
      <c r="I28" s="487"/>
      <c r="J28" s="139"/>
      <c r="K28" s="140"/>
      <c r="L28" s="129"/>
    </row>
    <row r="29" spans="1:12" ht="15.6" x14ac:dyDescent="0.3">
      <c r="A29" s="129"/>
      <c r="B29" s="141" t="s">
        <v>43</v>
      </c>
      <c r="C29" s="142"/>
      <c r="D29" s="143">
        <v>3547</v>
      </c>
      <c r="E29" s="142"/>
      <c r="F29" s="143">
        <v>873</v>
      </c>
      <c r="G29" s="144"/>
      <c r="H29" s="145">
        <v>0.24610000000000001</v>
      </c>
      <c r="I29" s="146"/>
      <c r="J29" s="139"/>
      <c r="K29" s="140"/>
      <c r="L29" s="129"/>
    </row>
    <row r="30" spans="1:12" ht="15.6" x14ac:dyDescent="0.3">
      <c r="A30" s="129"/>
      <c r="B30" s="141" t="s">
        <v>44</v>
      </c>
      <c r="C30" s="513">
        <v>6229</v>
      </c>
      <c r="D30" s="487"/>
      <c r="E30" s="513">
        <v>4400</v>
      </c>
      <c r="F30" s="487"/>
      <c r="G30" s="512">
        <f>(E30/C30)</f>
        <v>0.70637341467330228</v>
      </c>
      <c r="H30" s="489"/>
      <c r="I30" s="487"/>
      <c r="J30" s="139"/>
      <c r="K30" s="140"/>
      <c r="L30" s="129"/>
    </row>
    <row r="31" spans="1:12" ht="15.6" x14ac:dyDescent="0.3">
      <c r="A31" s="129"/>
      <c r="B31" s="141" t="s">
        <v>45</v>
      </c>
      <c r="C31" s="513">
        <v>6229</v>
      </c>
      <c r="D31" s="487"/>
      <c r="E31" s="513">
        <v>5129</v>
      </c>
      <c r="F31" s="487"/>
      <c r="G31" s="512">
        <f>(E31/C31)</f>
        <v>0.82340664633167437</v>
      </c>
      <c r="H31" s="489"/>
      <c r="I31" s="487"/>
      <c r="J31" s="139"/>
      <c r="K31" s="140"/>
      <c r="L31" s="129"/>
    </row>
    <row r="32" spans="1:12" ht="15.6" x14ac:dyDescent="0.3">
      <c r="A32" s="129"/>
      <c r="B32" s="514" t="s">
        <v>46</v>
      </c>
      <c r="C32" s="489"/>
      <c r="D32" s="489"/>
      <c r="E32" s="489"/>
      <c r="F32" s="489"/>
      <c r="G32" s="489"/>
      <c r="H32" s="489"/>
      <c r="I32" s="489"/>
      <c r="J32" s="489"/>
      <c r="K32" s="487"/>
      <c r="L32" s="129"/>
    </row>
    <row r="33" spans="1:12" ht="15.6" x14ac:dyDescent="0.3">
      <c r="A33" s="129"/>
      <c r="B33" s="514" t="s">
        <v>47</v>
      </c>
      <c r="C33" s="489"/>
      <c r="D33" s="489"/>
      <c r="E33" s="489"/>
      <c r="F33" s="489"/>
      <c r="G33" s="489"/>
      <c r="H33" s="489"/>
      <c r="I33" s="489"/>
      <c r="J33" s="489"/>
      <c r="K33" s="487"/>
      <c r="L33" s="129"/>
    </row>
    <row r="34" spans="1:12" ht="15.6" x14ac:dyDescent="0.3">
      <c r="A34" s="129"/>
      <c r="B34" s="147"/>
      <c r="C34" s="148"/>
      <c r="D34" s="148"/>
      <c r="E34" s="148"/>
      <c r="F34" s="148"/>
      <c r="G34" s="148"/>
      <c r="H34" s="148"/>
      <c r="I34" s="148"/>
      <c r="J34" s="148"/>
      <c r="K34" s="149"/>
      <c r="L34" s="129"/>
    </row>
    <row r="35" spans="1:12" ht="15.6" x14ac:dyDescent="0.3">
      <c r="A35" s="129"/>
      <c r="B35" s="516" t="s">
        <v>138</v>
      </c>
      <c r="C35" s="500"/>
      <c r="D35" s="150" t="s">
        <v>139</v>
      </c>
      <c r="E35" s="150" t="s">
        <v>140</v>
      </c>
      <c r="F35" s="151" t="s">
        <v>141</v>
      </c>
      <c r="G35" s="148"/>
      <c r="H35" s="148"/>
      <c r="I35" s="148"/>
      <c r="J35" s="148"/>
      <c r="K35" s="149"/>
      <c r="L35" s="129"/>
    </row>
    <row r="36" spans="1:12" ht="15.6" x14ac:dyDescent="0.3">
      <c r="A36" s="129"/>
      <c r="B36" s="517" t="s">
        <v>142</v>
      </c>
      <c r="C36" s="487"/>
      <c r="D36" s="152">
        <v>472</v>
      </c>
      <c r="E36" s="152">
        <v>268</v>
      </c>
      <c r="F36" s="153">
        <f t="shared" ref="F36:F38" si="1">E36/D36</f>
        <v>0.56779661016949157</v>
      </c>
      <c r="G36" s="148"/>
      <c r="H36" s="148"/>
      <c r="I36" s="148"/>
      <c r="J36" s="148"/>
      <c r="K36" s="149"/>
      <c r="L36" s="129"/>
    </row>
    <row r="37" spans="1:12" ht="15.6" x14ac:dyDescent="0.3">
      <c r="A37" s="129"/>
      <c r="B37" s="517" t="s">
        <v>143</v>
      </c>
      <c r="C37" s="487"/>
      <c r="D37" s="152">
        <v>177</v>
      </c>
      <c r="E37" s="152">
        <v>0</v>
      </c>
      <c r="F37" s="153">
        <f t="shared" si="1"/>
        <v>0</v>
      </c>
      <c r="G37" s="148"/>
      <c r="H37" s="148"/>
      <c r="I37" s="148"/>
      <c r="J37" s="148"/>
      <c r="K37" s="149"/>
      <c r="L37" s="129"/>
    </row>
    <row r="38" spans="1:12" ht="15.6" x14ac:dyDescent="0.3">
      <c r="A38" s="129"/>
      <c r="B38" s="517" t="s">
        <v>144</v>
      </c>
      <c r="C38" s="487"/>
      <c r="D38" s="152">
        <v>14</v>
      </c>
      <c r="E38" s="152">
        <v>35</v>
      </c>
      <c r="F38" s="153">
        <f t="shared" si="1"/>
        <v>2.5</v>
      </c>
      <c r="G38" s="148"/>
      <c r="H38" s="148"/>
      <c r="I38" s="148"/>
      <c r="J38" s="148"/>
      <c r="K38" s="149"/>
      <c r="L38" s="129"/>
    </row>
    <row r="39" spans="1:12" ht="15.6" x14ac:dyDescent="0.3">
      <c r="A39" s="129"/>
      <c r="B39" s="518" t="s">
        <v>145</v>
      </c>
      <c r="C39" s="487"/>
      <c r="D39" s="154">
        <v>0</v>
      </c>
      <c r="E39" s="154">
        <v>0</v>
      </c>
      <c r="F39" s="153">
        <v>0</v>
      </c>
      <c r="G39" s="148"/>
      <c r="H39" s="148"/>
      <c r="I39" s="148"/>
      <c r="J39" s="148"/>
      <c r="K39" s="149"/>
      <c r="L39" s="129"/>
    </row>
    <row r="40" spans="1:12" ht="15.6" x14ac:dyDescent="0.3">
      <c r="A40" s="129"/>
      <c r="B40" s="517" t="s">
        <v>146</v>
      </c>
      <c r="C40" s="487"/>
      <c r="D40" s="152">
        <v>1</v>
      </c>
      <c r="E40" s="152">
        <v>21</v>
      </c>
      <c r="F40" s="153">
        <f>D40/E40*100</f>
        <v>4.7619047619047619</v>
      </c>
      <c r="G40" s="148"/>
      <c r="H40" s="148"/>
      <c r="I40" s="148"/>
      <c r="J40" s="148"/>
      <c r="K40" s="149"/>
      <c r="L40" s="129"/>
    </row>
    <row r="41" spans="1:12" ht="15.6" x14ac:dyDescent="0.3">
      <c r="A41" s="129"/>
      <c r="B41" s="517" t="s">
        <v>147</v>
      </c>
      <c r="C41" s="487"/>
      <c r="D41" s="152">
        <v>26</v>
      </c>
      <c r="E41" s="152">
        <v>50</v>
      </c>
      <c r="F41" s="153">
        <f t="shared" ref="F41:F55" si="2">E41/D41</f>
        <v>1.9230769230769231</v>
      </c>
      <c r="G41" s="148"/>
      <c r="H41" s="148"/>
      <c r="I41" s="148"/>
      <c r="J41" s="148"/>
      <c r="K41" s="149"/>
      <c r="L41" s="129"/>
    </row>
    <row r="42" spans="1:12" ht="15.6" x14ac:dyDescent="0.3">
      <c r="A42" s="129"/>
      <c r="B42" s="519" t="s">
        <v>148</v>
      </c>
      <c r="C42" s="487"/>
      <c r="D42" s="155">
        <v>1</v>
      </c>
      <c r="E42" s="155">
        <v>142</v>
      </c>
      <c r="F42" s="153">
        <f t="shared" si="2"/>
        <v>142</v>
      </c>
      <c r="G42" s="148"/>
      <c r="H42" s="148"/>
      <c r="I42" s="148"/>
      <c r="J42" s="148"/>
      <c r="K42" s="149"/>
      <c r="L42" s="129"/>
    </row>
    <row r="43" spans="1:12" ht="15.6" x14ac:dyDescent="0.3">
      <c r="A43" s="129"/>
      <c r="B43" s="517" t="s">
        <v>149</v>
      </c>
      <c r="C43" s="487"/>
      <c r="D43" s="152">
        <v>699</v>
      </c>
      <c r="E43" s="152">
        <v>455</v>
      </c>
      <c r="F43" s="153">
        <f t="shared" si="2"/>
        <v>0.6509298998569385</v>
      </c>
      <c r="G43" s="148"/>
      <c r="H43" s="148"/>
      <c r="I43" s="148"/>
      <c r="J43" s="148"/>
      <c r="K43" s="149"/>
      <c r="L43" s="129"/>
    </row>
    <row r="44" spans="1:12" ht="15.6" x14ac:dyDescent="0.3">
      <c r="A44" s="129"/>
      <c r="B44" s="517" t="s">
        <v>150</v>
      </c>
      <c r="C44" s="487"/>
      <c r="D44" s="152">
        <v>1</v>
      </c>
      <c r="E44" s="152">
        <v>863</v>
      </c>
      <c r="F44" s="153">
        <f t="shared" si="2"/>
        <v>863</v>
      </c>
      <c r="G44" s="148"/>
      <c r="H44" s="148"/>
      <c r="I44" s="148"/>
      <c r="J44" s="148"/>
      <c r="K44" s="149"/>
      <c r="L44" s="129"/>
    </row>
    <row r="45" spans="1:12" ht="15.6" x14ac:dyDescent="0.3">
      <c r="A45" s="129"/>
      <c r="B45" s="518" t="s">
        <v>151</v>
      </c>
      <c r="C45" s="487"/>
      <c r="D45" s="154">
        <v>271</v>
      </c>
      <c r="E45" s="154">
        <v>400</v>
      </c>
      <c r="F45" s="153">
        <f t="shared" si="2"/>
        <v>1.4760147601476015</v>
      </c>
      <c r="G45" s="148"/>
      <c r="H45" s="148"/>
      <c r="I45" s="148"/>
      <c r="J45" s="148"/>
      <c r="K45" s="149"/>
      <c r="L45" s="129"/>
    </row>
    <row r="46" spans="1:12" ht="15.6" x14ac:dyDescent="0.3">
      <c r="A46" s="129"/>
      <c r="B46" s="518" t="s">
        <v>152</v>
      </c>
      <c r="C46" s="487"/>
      <c r="D46" s="154">
        <v>1</v>
      </c>
      <c r="E46" s="154">
        <v>13</v>
      </c>
      <c r="F46" s="153">
        <f t="shared" si="2"/>
        <v>13</v>
      </c>
      <c r="G46" s="148"/>
      <c r="H46" s="148"/>
      <c r="I46" s="148"/>
      <c r="J46" s="148"/>
      <c r="K46" s="149"/>
      <c r="L46" s="129"/>
    </row>
    <row r="47" spans="1:12" ht="15.6" x14ac:dyDescent="0.3">
      <c r="A47" s="129"/>
      <c r="B47" s="518" t="s">
        <v>153</v>
      </c>
      <c r="C47" s="487"/>
      <c r="D47" s="154">
        <v>619</v>
      </c>
      <c r="E47" s="154">
        <v>102</v>
      </c>
      <c r="F47" s="153">
        <f t="shared" si="2"/>
        <v>0.16478190630048464</v>
      </c>
      <c r="G47" s="148"/>
      <c r="H47" s="148"/>
      <c r="I47" s="148"/>
      <c r="J47" s="148"/>
      <c r="K47" s="149"/>
      <c r="L47" s="129"/>
    </row>
    <row r="48" spans="1:12" ht="15.6" x14ac:dyDescent="0.3">
      <c r="A48" s="129"/>
      <c r="B48" s="518" t="s">
        <v>154</v>
      </c>
      <c r="C48" s="487"/>
      <c r="D48" s="154">
        <v>33</v>
      </c>
      <c r="E48" s="154">
        <v>559</v>
      </c>
      <c r="F48" s="153">
        <f t="shared" si="2"/>
        <v>16.939393939393938</v>
      </c>
      <c r="G48" s="148"/>
      <c r="H48" s="148"/>
      <c r="I48" s="148"/>
      <c r="J48" s="148"/>
      <c r="K48" s="149"/>
      <c r="L48" s="129"/>
    </row>
    <row r="49" spans="1:12" ht="15.6" x14ac:dyDescent="0.3">
      <c r="A49" s="129"/>
      <c r="B49" s="518" t="s">
        <v>155</v>
      </c>
      <c r="C49" s="487"/>
      <c r="D49" s="154">
        <v>17</v>
      </c>
      <c r="E49" s="154">
        <v>178</v>
      </c>
      <c r="F49" s="153">
        <f t="shared" si="2"/>
        <v>10.470588235294118</v>
      </c>
      <c r="G49" s="148"/>
      <c r="H49" s="148"/>
      <c r="I49" s="148"/>
      <c r="J49" s="148"/>
      <c r="K49" s="149"/>
      <c r="L49" s="129"/>
    </row>
    <row r="50" spans="1:12" ht="15.6" x14ac:dyDescent="0.3">
      <c r="A50" s="129"/>
      <c r="B50" s="518" t="s">
        <v>156</v>
      </c>
      <c r="C50" s="487"/>
      <c r="D50" s="154">
        <v>1</v>
      </c>
      <c r="E50" s="154">
        <v>0</v>
      </c>
      <c r="F50" s="153">
        <f t="shared" si="2"/>
        <v>0</v>
      </c>
      <c r="G50" s="148"/>
      <c r="H50" s="148"/>
      <c r="I50" s="148"/>
      <c r="J50" s="148"/>
      <c r="K50" s="149"/>
      <c r="L50" s="129"/>
    </row>
    <row r="51" spans="1:12" ht="15.6" x14ac:dyDescent="0.3">
      <c r="A51" s="129"/>
      <c r="B51" s="518" t="s">
        <v>157</v>
      </c>
      <c r="C51" s="487"/>
      <c r="D51" s="154">
        <v>0</v>
      </c>
      <c r="E51" s="154">
        <v>0</v>
      </c>
      <c r="F51" s="153" t="e">
        <f t="shared" si="2"/>
        <v>#DIV/0!</v>
      </c>
      <c r="G51" s="148"/>
      <c r="H51" s="148"/>
      <c r="I51" s="148"/>
      <c r="J51" s="148"/>
      <c r="K51" s="149"/>
      <c r="L51" s="129"/>
    </row>
    <row r="52" spans="1:12" ht="15.6" x14ac:dyDescent="0.3">
      <c r="A52" s="129"/>
      <c r="B52" s="518" t="s">
        <v>158</v>
      </c>
      <c r="C52" s="487"/>
      <c r="D52" s="154">
        <v>1913</v>
      </c>
      <c r="E52" s="154">
        <v>18</v>
      </c>
      <c r="F52" s="153">
        <f t="shared" si="2"/>
        <v>9.4093047569262945E-3</v>
      </c>
      <c r="G52" s="148"/>
      <c r="H52" s="148"/>
      <c r="I52" s="148"/>
      <c r="J52" s="148"/>
      <c r="K52" s="149"/>
      <c r="L52" s="129"/>
    </row>
    <row r="53" spans="1:12" ht="15.6" x14ac:dyDescent="0.3">
      <c r="A53" s="129"/>
      <c r="B53" s="518" t="s">
        <v>159</v>
      </c>
      <c r="C53" s="487"/>
      <c r="D53" s="154">
        <v>704</v>
      </c>
      <c r="E53" s="154">
        <v>74</v>
      </c>
      <c r="F53" s="153">
        <f t="shared" si="2"/>
        <v>0.10511363636363637</v>
      </c>
      <c r="G53" s="148"/>
      <c r="H53" s="148"/>
      <c r="I53" s="148"/>
      <c r="J53" s="148"/>
      <c r="K53" s="149"/>
      <c r="L53" s="129"/>
    </row>
    <row r="54" spans="1:12" ht="15.6" x14ac:dyDescent="0.3">
      <c r="A54" s="129"/>
      <c r="B54" s="518" t="s">
        <v>160</v>
      </c>
      <c r="C54" s="487"/>
      <c r="D54" s="154">
        <v>3</v>
      </c>
      <c r="E54" s="154">
        <v>86</v>
      </c>
      <c r="F54" s="153">
        <f t="shared" si="2"/>
        <v>28.666666666666668</v>
      </c>
      <c r="G54" s="148"/>
      <c r="H54" s="148"/>
      <c r="I54" s="148"/>
      <c r="J54" s="148"/>
      <c r="K54" s="149"/>
      <c r="L54" s="129"/>
    </row>
    <row r="55" spans="1:12" ht="15.6" x14ac:dyDescent="0.3">
      <c r="A55" s="129"/>
      <c r="B55" s="518" t="s">
        <v>161</v>
      </c>
      <c r="C55" s="487"/>
      <c r="D55" s="154">
        <v>1</v>
      </c>
      <c r="E55" s="154">
        <v>353</v>
      </c>
      <c r="F55" s="153">
        <f t="shared" si="2"/>
        <v>353</v>
      </c>
      <c r="G55" s="148"/>
      <c r="H55" s="148"/>
      <c r="I55" s="148"/>
      <c r="J55" s="148"/>
      <c r="K55" s="149"/>
      <c r="L55" s="129"/>
    </row>
    <row r="56" spans="1:12" ht="15.6" x14ac:dyDescent="0.3">
      <c r="A56" s="129"/>
      <c r="B56" s="518" t="s">
        <v>162</v>
      </c>
      <c r="C56" s="487"/>
      <c r="D56" s="154">
        <v>32</v>
      </c>
      <c r="E56" s="154">
        <v>548</v>
      </c>
      <c r="F56" s="153">
        <f>D56/E56*100</f>
        <v>5.8394160583941606</v>
      </c>
      <c r="G56" s="148"/>
      <c r="H56" s="148"/>
      <c r="I56" s="148"/>
      <c r="J56" s="148"/>
      <c r="K56" s="149"/>
      <c r="L56" s="129"/>
    </row>
    <row r="57" spans="1:12" ht="15.6" x14ac:dyDescent="0.3">
      <c r="A57" s="129"/>
      <c r="B57" s="518" t="s">
        <v>163</v>
      </c>
      <c r="C57" s="487"/>
      <c r="D57" s="154">
        <v>0</v>
      </c>
      <c r="E57" s="154">
        <v>0</v>
      </c>
      <c r="F57" s="153" t="e">
        <f t="shared" ref="F57:F70" si="3">D57/E57*100</f>
        <v>#DIV/0!</v>
      </c>
      <c r="G57" s="148"/>
      <c r="H57" s="148"/>
      <c r="I57" s="148"/>
      <c r="J57" s="148"/>
      <c r="K57" s="149"/>
      <c r="L57" s="129"/>
    </row>
    <row r="58" spans="1:12" ht="15.6" x14ac:dyDescent="0.3">
      <c r="A58" s="129"/>
      <c r="B58" s="518" t="s">
        <v>164</v>
      </c>
      <c r="C58" s="487"/>
      <c r="D58" s="154">
        <v>0</v>
      </c>
      <c r="E58" s="154">
        <v>0</v>
      </c>
      <c r="F58" s="153" t="e">
        <f t="shared" si="3"/>
        <v>#DIV/0!</v>
      </c>
      <c r="G58" s="148"/>
      <c r="H58" s="148"/>
      <c r="I58" s="148"/>
      <c r="J58" s="148"/>
      <c r="K58" s="149"/>
      <c r="L58" s="129"/>
    </row>
    <row r="59" spans="1:12" ht="15.6" x14ac:dyDescent="0.3">
      <c r="A59" s="129"/>
      <c r="B59" s="518" t="s">
        <v>165</v>
      </c>
      <c r="C59" s="487"/>
      <c r="D59" s="154">
        <v>1</v>
      </c>
      <c r="E59" s="154">
        <v>62</v>
      </c>
      <c r="F59" s="153">
        <f t="shared" si="3"/>
        <v>1.6129032258064515</v>
      </c>
      <c r="G59" s="148"/>
      <c r="H59" s="148"/>
      <c r="I59" s="148"/>
      <c r="J59" s="148"/>
      <c r="K59" s="149"/>
      <c r="L59" s="129"/>
    </row>
    <row r="60" spans="1:12" ht="15.6" x14ac:dyDescent="0.3">
      <c r="A60" s="129"/>
      <c r="B60" s="518" t="s">
        <v>166</v>
      </c>
      <c r="C60" s="487"/>
      <c r="D60" s="154">
        <v>925</v>
      </c>
      <c r="E60" s="154">
        <v>294</v>
      </c>
      <c r="F60" s="153">
        <f t="shared" si="3"/>
        <v>314.62585034013608</v>
      </c>
      <c r="G60" s="148"/>
      <c r="H60" s="148"/>
      <c r="I60" s="148"/>
      <c r="J60" s="148"/>
      <c r="K60" s="149"/>
      <c r="L60" s="129"/>
    </row>
    <row r="61" spans="1:12" ht="15.6" x14ac:dyDescent="0.3">
      <c r="A61" s="129"/>
      <c r="B61" s="518" t="s">
        <v>167</v>
      </c>
      <c r="C61" s="487"/>
      <c r="D61" s="154">
        <v>20</v>
      </c>
      <c r="E61" s="154">
        <v>0</v>
      </c>
      <c r="F61" s="153" t="e">
        <f t="shared" si="3"/>
        <v>#DIV/0!</v>
      </c>
      <c r="G61" s="148"/>
      <c r="H61" s="148"/>
      <c r="I61" s="148"/>
      <c r="J61" s="148"/>
      <c r="K61" s="149"/>
      <c r="L61" s="129"/>
    </row>
    <row r="62" spans="1:12" ht="15.6" x14ac:dyDescent="0.3">
      <c r="A62" s="129"/>
      <c r="B62" s="518" t="s">
        <v>168</v>
      </c>
      <c r="C62" s="487"/>
      <c r="D62" s="154">
        <v>194</v>
      </c>
      <c r="E62" s="154">
        <v>126</v>
      </c>
      <c r="F62" s="153">
        <f t="shared" si="3"/>
        <v>153.96825396825398</v>
      </c>
      <c r="G62" s="148"/>
      <c r="H62" s="148"/>
      <c r="I62" s="148"/>
      <c r="J62" s="148"/>
      <c r="K62" s="149"/>
      <c r="L62" s="129"/>
    </row>
    <row r="63" spans="1:12" ht="15.6" x14ac:dyDescent="0.3">
      <c r="A63" s="129"/>
      <c r="B63" s="518" t="s">
        <v>169</v>
      </c>
      <c r="C63" s="487"/>
      <c r="D63" s="154">
        <v>12</v>
      </c>
      <c r="E63" s="154">
        <v>67</v>
      </c>
      <c r="F63" s="153">
        <f t="shared" si="3"/>
        <v>17.910447761194028</v>
      </c>
      <c r="G63" s="148"/>
      <c r="H63" s="148"/>
      <c r="I63" s="148"/>
      <c r="J63" s="148"/>
      <c r="K63" s="149"/>
      <c r="L63" s="129"/>
    </row>
    <row r="64" spans="1:12" ht="15.6" x14ac:dyDescent="0.3">
      <c r="A64" s="129"/>
      <c r="B64" s="518" t="s">
        <v>170</v>
      </c>
      <c r="C64" s="487"/>
      <c r="D64" s="154">
        <v>34</v>
      </c>
      <c r="E64" s="154">
        <v>86</v>
      </c>
      <c r="F64" s="153">
        <f t="shared" si="3"/>
        <v>39.534883720930232</v>
      </c>
      <c r="G64" s="148"/>
      <c r="H64" s="148"/>
      <c r="I64" s="148"/>
      <c r="J64" s="148"/>
      <c r="K64" s="149"/>
      <c r="L64" s="129"/>
    </row>
    <row r="65" spans="1:12" ht="15.6" x14ac:dyDescent="0.3">
      <c r="A65" s="129"/>
      <c r="B65" s="518" t="s">
        <v>171</v>
      </c>
      <c r="C65" s="487"/>
      <c r="D65" s="154">
        <v>1</v>
      </c>
      <c r="E65" s="154">
        <v>77</v>
      </c>
      <c r="F65" s="153">
        <f t="shared" si="3"/>
        <v>1.2987012987012987</v>
      </c>
      <c r="G65" s="148"/>
      <c r="H65" s="148"/>
      <c r="I65" s="148"/>
      <c r="J65" s="148"/>
      <c r="K65" s="149"/>
      <c r="L65" s="129"/>
    </row>
    <row r="66" spans="1:12" ht="15.6" x14ac:dyDescent="0.3">
      <c r="A66" s="129"/>
      <c r="B66" s="518" t="s">
        <v>172</v>
      </c>
      <c r="C66" s="487"/>
      <c r="D66" s="154">
        <v>1</v>
      </c>
      <c r="E66" s="154">
        <v>1</v>
      </c>
      <c r="F66" s="153">
        <f t="shared" si="3"/>
        <v>100</v>
      </c>
      <c r="G66" s="148"/>
      <c r="H66" s="148"/>
      <c r="I66" s="148"/>
      <c r="J66" s="148"/>
      <c r="K66" s="149"/>
      <c r="L66" s="129"/>
    </row>
    <row r="67" spans="1:12" ht="15.6" x14ac:dyDescent="0.3">
      <c r="A67" s="129"/>
      <c r="B67" s="518" t="s">
        <v>173</v>
      </c>
      <c r="C67" s="487"/>
      <c r="D67" s="154">
        <v>16</v>
      </c>
      <c r="E67" s="154">
        <v>68</v>
      </c>
      <c r="F67" s="153">
        <f t="shared" si="3"/>
        <v>23.52941176470588</v>
      </c>
      <c r="G67" s="148"/>
      <c r="H67" s="148"/>
      <c r="I67" s="148"/>
      <c r="J67" s="148"/>
      <c r="K67" s="149"/>
      <c r="L67" s="129"/>
    </row>
    <row r="68" spans="1:12" ht="15.6" x14ac:dyDescent="0.3">
      <c r="A68" s="129"/>
      <c r="B68" s="518" t="s">
        <v>174</v>
      </c>
      <c r="C68" s="487"/>
      <c r="D68" s="154">
        <v>38</v>
      </c>
      <c r="E68" s="154">
        <v>69</v>
      </c>
      <c r="F68" s="153">
        <f t="shared" si="3"/>
        <v>55.072463768115945</v>
      </c>
      <c r="G68" s="148"/>
      <c r="H68" s="148"/>
      <c r="I68" s="148"/>
      <c r="J68" s="148"/>
      <c r="K68" s="149"/>
      <c r="L68" s="129"/>
    </row>
    <row r="69" spans="1:12" ht="15.6" x14ac:dyDescent="0.3">
      <c r="A69" s="129"/>
      <c r="B69" s="520" t="s">
        <v>175</v>
      </c>
      <c r="C69" s="487"/>
      <c r="D69" s="156">
        <v>1</v>
      </c>
      <c r="E69" s="156">
        <v>114</v>
      </c>
      <c r="F69" s="153">
        <f t="shared" si="3"/>
        <v>0.8771929824561403</v>
      </c>
      <c r="G69" s="148"/>
      <c r="H69" s="148"/>
      <c r="I69" s="148"/>
      <c r="J69" s="148"/>
      <c r="K69" s="149"/>
      <c r="L69" s="129"/>
    </row>
    <row r="70" spans="1:12" ht="15.6" x14ac:dyDescent="0.3">
      <c r="A70" s="129"/>
      <c r="B70" s="520" t="s">
        <v>176</v>
      </c>
      <c r="C70" s="487"/>
      <c r="D70" s="156">
        <v>0</v>
      </c>
      <c r="E70" s="156">
        <v>0</v>
      </c>
      <c r="F70" s="153" t="e">
        <f t="shared" si="3"/>
        <v>#DIV/0!</v>
      </c>
      <c r="G70" s="148"/>
      <c r="H70" s="148"/>
      <c r="I70" s="148"/>
      <c r="J70" s="148"/>
      <c r="K70" s="149"/>
      <c r="L70" s="129"/>
    </row>
    <row r="71" spans="1:12" ht="15.6" x14ac:dyDescent="0.3">
      <c r="A71" s="129"/>
      <c r="B71" s="521" t="s">
        <v>177</v>
      </c>
      <c r="C71" s="489"/>
      <c r="D71" s="143">
        <f>SUM(D36:D70)</f>
        <v>6229</v>
      </c>
      <c r="E71" s="148"/>
      <c r="F71" s="148"/>
      <c r="G71" s="148"/>
      <c r="H71" s="148"/>
      <c r="I71" s="148"/>
      <c r="J71" s="148"/>
      <c r="K71" s="149"/>
      <c r="L71" s="129"/>
    </row>
    <row r="72" spans="1:12" ht="15.6" x14ac:dyDescent="0.3">
      <c r="A72" s="129"/>
      <c r="B72" s="520" t="s">
        <v>178</v>
      </c>
      <c r="C72" s="487"/>
      <c r="D72" s="157">
        <v>5129</v>
      </c>
      <c r="E72" s="148"/>
      <c r="F72" s="148"/>
      <c r="G72" s="148"/>
      <c r="H72" s="148"/>
      <c r="I72" s="148"/>
      <c r="J72" s="148"/>
      <c r="K72" s="149"/>
      <c r="L72" s="129"/>
    </row>
    <row r="73" spans="1:12" ht="15.6" x14ac:dyDescent="0.3">
      <c r="A73" s="129"/>
      <c r="B73" s="522" t="s">
        <v>179</v>
      </c>
      <c r="C73" s="523"/>
      <c r="D73" s="523"/>
      <c r="E73" s="523"/>
      <c r="F73" s="523"/>
      <c r="G73" s="523"/>
      <c r="H73" s="523"/>
      <c r="I73" s="523"/>
      <c r="J73" s="523"/>
      <c r="K73" s="524"/>
      <c r="L73" s="129"/>
    </row>
    <row r="74" spans="1:12" ht="15.6" x14ac:dyDescent="0.3">
      <c r="A74" s="129"/>
      <c r="B74" s="525"/>
      <c r="C74" s="523"/>
      <c r="D74" s="523"/>
      <c r="E74" s="523"/>
      <c r="F74" s="523"/>
      <c r="G74" s="523"/>
      <c r="H74" s="523"/>
      <c r="I74" s="523"/>
      <c r="J74" s="523"/>
      <c r="K74" s="524"/>
      <c r="L74" s="129"/>
    </row>
    <row r="75" spans="1:12" ht="100.5" customHeight="1" x14ac:dyDescent="0.3">
      <c r="A75" s="129"/>
      <c r="B75" s="525"/>
      <c r="C75" s="523"/>
      <c r="D75" s="523"/>
      <c r="E75" s="523"/>
      <c r="F75" s="523"/>
      <c r="G75" s="523"/>
      <c r="H75" s="523"/>
      <c r="I75" s="523"/>
      <c r="J75" s="523"/>
      <c r="K75" s="524"/>
      <c r="L75" s="129"/>
    </row>
    <row r="76" spans="1:12" ht="15.6" hidden="1" x14ac:dyDescent="0.3">
      <c r="A76" s="129"/>
      <c r="B76" s="525"/>
      <c r="C76" s="523"/>
      <c r="D76" s="523"/>
      <c r="E76" s="523"/>
      <c r="F76" s="523"/>
      <c r="G76" s="523"/>
      <c r="H76" s="523"/>
      <c r="I76" s="523"/>
      <c r="J76" s="523"/>
      <c r="K76" s="524"/>
      <c r="L76" s="129"/>
    </row>
    <row r="77" spans="1:12" ht="15.6" hidden="1" x14ac:dyDescent="0.3">
      <c r="A77" s="129"/>
      <c r="B77" s="525"/>
      <c r="C77" s="523"/>
      <c r="D77" s="523"/>
      <c r="E77" s="523"/>
      <c r="F77" s="523"/>
      <c r="G77" s="523"/>
      <c r="H77" s="523"/>
      <c r="I77" s="523"/>
      <c r="J77" s="523"/>
      <c r="K77" s="524"/>
      <c r="L77" s="129"/>
    </row>
    <row r="78" spans="1:12" ht="15.6" hidden="1" x14ac:dyDescent="0.3">
      <c r="A78" s="129"/>
      <c r="B78" s="525"/>
      <c r="C78" s="523"/>
      <c r="D78" s="523"/>
      <c r="E78" s="523"/>
      <c r="F78" s="523"/>
      <c r="G78" s="523"/>
      <c r="H78" s="523"/>
      <c r="I78" s="523"/>
      <c r="J78" s="523"/>
      <c r="K78" s="524"/>
      <c r="L78" s="129"/>
    </row>
    <row r="79" spans="1:12" ht="15.6" hidden="1" x14ac:dyDescent="0.3">
      <c r="A79" s="129"/>
      <c r="B79" s="525"/>
      <c r="C79" s="523"/>
      <c r="D79" s="523"/>
      <c r="E79" s="523"/>
      <c r="F79" s="523"/>
      <c r="G79" s="523"/>
      <c r="H79" s="523"/>
      <c r="I79" s="523"/>
      <c r="J79" s="523"/>
      <c r="K79" s="524"/>
      <c r="L79" s="129"/>
    </row>
    <row r="80" spans="1:12" ht="15.6" hidden="1" x14ac:dyDescent="0.3">
      <c r="A80" s="129"/>
      <c r="B80" s="525"/>
      <c r="C80" s="523"/>
      <c r="D80" s="523"/>
      <c r="E80" s="523"/>
      <c r="F80" s="523"/>
      <c r="G80" s="523"/>
      <c r="H80" s="523"/>
      <c r="I80" s="523"/>
      <c r="J80" s="523"/>
      <c r="K80" s="524"/>
      <c r="L80" s="129"/>
    </row>
    <row r="81" spans="1:12" ht="15.6" hidden="1" x14ac:dyDescent="0.3">
      <c r="A81" s="129"/>
      <c r="B81" s="525"/>
      <c r="C81" s="523"/>
      <c r="D81" s="523"/>
      <c r="E81" s="523"/>
      <c r="F81" s="523"/>
      <c r="G81" s="523"/>
      <c r="H81" s="523"/>
      <c r="I81" s="523"/>
      <c r="J81" s="523"/>
      <c r="K81" s="524"/>
      <c r="L81" s="129"/>
    </row>
    <row r="82" spans="1:12" ht="15.6" hidden="1" x14ac:dyDescent="0.3">
      <c r="A82" s="129"/>
      <c r="B82" s="525"/>
      <c r="C82" s="523"/>
      <c r="D82" s="523"/>
      <c r="E82" s="523"/>
      <c r="F82" s="523"/>
      <c r="G82" s="523"/>
      <c r="H82" s="523"/>
      <c r="I82" s="523"/>
      <c r="J82" s="523"/>
      <c r="K82" s="524"/>
      <c r="L82" s="129"/>
    </row>
    <row r="83" spans="1:12" ht="15.6" hidden="1" x14ac:dyDescent="0.3">
      <c r="A83" s="129"/>
      <c r="B83" s="526"/>
      <c r="C83" s="527"/>
      <c r="D83" s="527"/>
      <c r="E83" s="527"/>
      <c r="F83" s="527"/>
      <c r="G83" s="527"/>
      <c r="H83" s="527"/>
      <c r="I83" s="527"/>
      <c r="J83" s="527"/>
      <c r="K83" s="528"/>
      <c r="L83" s="129"/>
    </row>
    <row r="84" spans="1:12" ht="15.6" x14ac:dyDescent="0.3">
      <c r="A84" s="129"/>
      <c r="B84" s="490" t="s">
        <v>49</v>
      </c>
      <c r="C84" s="489"/>
      <c r="D84" s="489"/>
      <c r="E84" s="489"/>
      <c r="F84" s="489"/>
      <c r="G84" s="487"/>
      <c r="H84" s="529" t="s">
        <v>180</v>
      </c>
      <c r="I84" s="489"/>
      <c r="J84" s="489"/>
      <c r="K84" s="487"/>
      <c r="L84" s="129"/>
    </row>
    <row r="85" spans="1:12" ht="15.6" x14ac:dyDescent="0.3">
      <c r="A85" s="129"/>
      <c r="B85" s="490" t="s">
        <v>51</v>
      </c>
      <c r="C85" s="489"/>
      <c r="D85" s="489"/>
      <c r="E85" s="489"/>
      <c r="F85" s="489"/>
      <c r="G85" s="487"/>
      <c r="H85" s="529" t="s">
        <v>181</v>
      </c>
      <c r="I85" s="489"/>
      <c r="J85" s="489"/>
      <c r="K85" s="487"/>
      <c r="L85" s="129"/>
    </row>
    <row r="86" spans="1:12" ht="15.6" x14ac:dyDescent="0.3">
      <c r="A86" s="129"/>
      <c r="B86" s="129"/>
      <c r="C86" s="129"/>
      <c r="D86" s="129"/>
      <c r="E86" s="129"/>
      <c r="F86" s="129"/>
      <c r="G86" s="129"/>
      <c r="H86" s="129"/>
      <c r="I86" s="129"/>
      <c r="J86" s="129"/>
      <c r="K86" s="129"/>
      <c r="L86" s="129"/>
    </row>
    <row r="87" spans="1:12" ht="15.6" x14ac:dyDescent="0.3">
      <c r="A87" s="129"/>
      <c r="B87" s="491" t="s">
        <v>53</v>
      </c>
      <c r="C87" s="489"/>
      <c r="D87" s="489"/>
      <c r="E87" s="489"/>
      <c r="F87" s="489"/>
      <c r="G87" s="489"/>
      <c r="H87" s="489"/>
      <c r="I87" s="489"/>
      <c r="J87" s="489"/>
      <c r="K87" s="487"/>
      <c r="L87" s="129"/>
    </row>
    <row r="88" spans="1:12" ht="15.6" x14ac:dyDescent="0.3">
      <c r="A88" s="129"/>
      <c r="B88" s="532"/>
      <c r="C88" s="489"/>
      <c r="D88" s="489"/>
      <c r="E88" s="489"/>
      <c r="F88" s="489"/>
      <c r="G88" s="489"/>
      <c r="H88" s="489"/>
      <c r="I88" s="489"/>
      <c r="J88" s="489"/>
      <c r="K88" s="487"/>
      <c r="L88" s="129"/>
    </row>
    <row r="89" spans="1:12" ht="15.6" x14ac:dyDescent="0.3">
      <c r="A89" s="129"/>
      <c r="B89" s="490" t="s">
        <v>55</v>
      </c>
      <c r="C89" s="489"/>
      <c r="D89" s="489"/>
      <c r="E89" s="487"/>
      <c r="F89" s="533"/>
      <c r="G89" s="489"/>
      <c r="H89" s="489"/>
      <c r="I89" s="489"/>
      <c r="J89" s="489"/>
      <c r="K89" s="487"/>
      <c r="L89" s="129"/>
    </row>
    <row r="90" spans="1:12" ht="15.6" x14ac:dyDescent="0.3">
      <c r="A90" s="129"/>
      <c r="B90" s="530" t="s">
        <v>56</v>
      </c>
      <c r="C90" s="498"/>
      <c r="D90" s="531" t="s">
        <v>182</v>
      </c>
      <c r="E90" s="487"/>
      <c r="F90" s="531" t="str">
        <f>IF(G89="","Aceptable.",IF(G89="","",IF(G89&lt;70%,"Aceptable.",IF(G89&gt;=90%,"Aceptable.","Aceptable"))))</f>
        <v>Aceptable.</v>
      </c>
      <c r="G90" s="489"/>
      <c r="H90" s="487"/>
      <c r="I90" s="531" t="s">
        <v>58</v>
      </c>
      <c r="J90" s="489"/>
      <c r="K90" s="487"/>
      <c r="L90" s="129"/>
    </row>
    <row r="91" spans="1:12" ht="15.6" x14ac:dyDescent="0.3">
      <c r="A91" s="129"/>
      <c r="B91" s="502"/>
      <c r="C91" s="504"/>
      <c r="D91" s="531" t="s">
        <v>59</v>
      </c>
      <c r="E91" s="487"/>
      <c r="F91" s="531" t="s">
        <v>183</v>
      </c>
      <c r="G91" s="489"/>
      <c r="H91" s="487"/>
      <c r="I91" s="531" t="s">
        <v>61</v>
      </c>
      <c r="J91" s="489"/>
      <c r="K91" s="487"/>
      <c r="L91" s="129"/>
    </row>
    <row r="92" spans="1:12" ht="15.6" x14ac:dyDescent="0.3">
      <c r="A92" s="129"/>
      <c r="B92" s="129"/>
      <c r="C92" s="129"/>
      <c r="D92" s="129"/>
      <c r="E92" s="129"/>
      <c r="F92" s="129"/>
      <c r="G92" s="129"/>
      <c r="H92" s="129"/>
      <c r="I92" s="129"/>
      <c r="J92" s="129"/>
      <c r="K92" s="129"/>
      <c r="L92" s="129"/>
    </row>
    <row r="93" spans="1:12" ht="15.6" x14ac:dyDescent="0.3">
      <c r="A93" s="129"/>
      <c r="B93" s="532" t="s">
        <v>62</v>
      </c>
      <c r="C93" s="489"/>
      <c r="D93" s="489"/>
      <c r="E93" s="489"/>
      <c r="F93" s="489"/>
      <c r="G93" s="489"/>
      <c r="H93" s="489"/>
      <c r="I93" s="489"/>
      <c r="J93" s="489"/>
      <c r="K93" s="487"/>
      <c r="L93" s="129"/>
    </row>
    <row r="94" spans="1:12" ht="15.6" x14ac:dyDescent="0.3">
      <c r="A94" s="129"/>
      <c r="B94" s="490" t="s">
        <v>55</v>
      </c>
      <c r="C94" s="489"/>
      <c r="D94" s="489"/>
      <c r="E94" s="487"/>
      <c r="F94" s="534">
        <f>G31/I16</f>
        <v>2.1260176770763604</v>
      </c>
      <c r="G94" s="535"/>
      <c r="H94" s="535"/>
      <c r="I94" s="535"/>
      <c r="J94" s="535"/>
      <c r="K94" s="536"/>
      <c r="L94" s="129"/>
    </row>
    <row r="95" spans="1:12" ht="15.6" x14ac:dyDescent="0.3">
      <c r="A95" s="129"/>
      <c r="B95" s="530" t="s">
        <v>56</v>
      </c>
      <c r="C95" s="498"/>
      <c r="D95" s="537" t="s">
        <v>57</v>
      </c>
      <c r="E95" s="536"/>
      <c r="F95" s="531" t="str">
        <f>IF(G94="","Aceptable.",IF(G94="","",IF(G94&lt;70%,"Aceptable.",IF(G94&gt;=90%,"Aceptable.","Aceptable"))))</f>
        <v>Aceptable.</v>
      </c>
      <c r="G95" s="489"/>
      <c r="H95" s="487"/>
      <c r="I95" s="531" t="s">
        <v>58</v>
      </c>
      <c r="J95" s="489"/>
      <c r="K95" s="487"/>
      <c r="L95" s="129"/>
    </row>
    <row r="96" spans="1:12" ht="15.6" x14ac:dyDescent="0.3">
      <c r="A96" s="129"/>
      <c r="B96" s="502"/>
      <c r="C96" s="504"/>
      <c r="D96" s="531" t="s">
        <v>59</v>
      </c>
      <c r="E96" s="487"/>
      <c r="F96" s="531" t="s">
        <v>183</v>
      </c>
      <c r="G96" s="489"/>
      <c r="H96" s="487"/>
      <c r="I96" s="531" t="s">
        <v>61</v>
      </c>
      <c r="J96" s="489"/>
      <c r="K96" s="487"/>
      <c r="L96" s="129"/>
    </row>
    <row r="97" spans="1:12" ht="15.6" x14ac:dyDescent="0.3">
      <c r="A97" s="129"/>
      <c r="B97" s="530" t="s">
        <v>63</v>
      </c>
      <c r="C97" s="498"/>
      <c r="D97" s="531" t="str">
        <f>IF(G94="","Acciones preventivas .",IF(G94="","",IF(G94&lt;70%,"Acciones preventivas .",IF(G94&gt;80%,"Acciones preventivas .","Acciones preventivas "))))</f>
        <v>Acciones preventivas .</v>
      </c>
      <c r="E97" s="489"/>
      <c r="F97" s="489"/>
      <c r="G97" s="487"/>
      <c r="H97" s="531" t="s">
        <v>64</v>
      </c>
      <c r="I97" s="489"/>
      <c r="J97" s="489"/>
      <c r="K97" s="487"/>
      <c r="L97" s="129"/>
    </row>
    <row r="98" spans="1:12" ht="15.6" x14ac:dyDescent="0.3">
      <c r="A98" s="129"/>
      <c r="B98" s="502"/>
      <c r="C98" s="504"/>
      <c r="D98" s="531" t="s">
        <v>65</v>
      </c>
      <c r="E98" s="489"/>
      <c r="F98" s="489"/>
      <c r="G98" s="487"/>
      <c r="H98" s="531" t="s">
        <v>61</v>
      </c>
      <c r="I98" s="489"/>
      <c r="J98" s="489"/>
      <c r="K98" s="487"/>
      <c r="L98" s="129"/>
    </row>
    <row r="99" spans="1:12" ht="15.6" x14ac:dyDescent="0.3">
      <c r="A99" s="129"/>
      <c r="B99" s="530" t="s">
        <v>66</v>
      </c>
      <c r="C99" s="498"/>
      <c r="D99" s="531" t="s">
        <v>67</v>
      </c>
      <c r="E99" s="489"/>
      <c r="F99" s="489"/>
      <c r="G99" s="487"/>
      <c r="H99" s="531" t="s">
        <v>68</v>
      </c>
      <c r="I99" s="489"/>
      <c r="J99" s="489"/>
      <c r="K99" s="487"/>
      <c r="L99" s="129"/>
    </row>
    <row r="100" spans="1:12" ht="15.6" x14ac:dyDescent="0.3">
      <c r="A100" s="129"/>
      <c r="B100" s="502"/>
      <c r="C100" s="504"/>
      <c r="D100" s="531" t="s">
        <v>69</v>
      </c>
      <c r="E100" s="489"/>
      <c r="F100" s="489"/>
      <c r="G100" s="487"/>
      <c r="H100" s="531" t="s">
        <v>69</v>
      </c>
      <c r="I100" s="489"/>
      <c r="J100" s="489"/>
      <c r="K100" s="487"/>
      <c r="L100" s="129"/>
    </row>
    <row r="165" spans="18:19" ht="15" customHeight="1" x14ac:dyDescent="0.3">
      <c r="R165" t="s">
        <v>35</v>
      </c>
      <c r="S165">
        <v>0.41835778957227598</v>
      </c>
    </row>
    <row r="166" spans="18:19" ht="15" customHeight="1" x14ac:dyDescent="0.3">
      <c r="R166" t="s">
        <v>36</v>
      </c>
      <c r="S166">
        <v>0.51770348427140644</v>
      </c>
    </row>
    <row r="167" spans="18:19" ht="15" customHeight="1" x14ac:dyDescent="0.3">
      <c r="R167" t="s">
        <v>37</v>
      </c>
      <c r="S167">
        <v>0.29945482866043616</v>
      </c>
    </row>
    <row r="168" spans="18:19" ht="15" customHeight="1" x14ac:dyDescent="0.3">
      <c r="R168" t="s">
        <v>38</v>
      </c>
      <c r="S168">
        <v>0.43511355128525081</v>
      </c>
    </row>
    <row r="169" spans="18:19" ht="15" customHeight="1" x14ac:dyDescent="0.3">
      <c r="R169" t="s">
        <v>39</v>
      </c>
      <c r="S169">
        <v>0.4589176034302932</v>
      </c>
    </row>
    <row r="170" spans="18:19" ht="15" customHeight="1" x14ac:dyDescent="0.3">
      <c r="R170" t="s">
        <v>40</v>
      </c>
      <c r="S170">
        <v>0.54375329467580391</v>
      </c>
    </row>
    <row r="171" spans="18:19" ht="15" customHeight="1" x14ac:dyDescent="0.3">
      <c r="R171" t="s">
        <v>41</v>
      </c>
      <c r="S171">
        <v>0.52180000000000004</v>
      </c>
    </row>
    <row r="172" spans="18:19" ht="15" customHeight="1" x14ac:dyDescent="0.3">
      <c r="R172" t="s">
        <v>42</v>
      </c>
      <c r="S172">
        <v>0.19769999999999999</v>
      </c>
    </row>
    <row r="173" spans="18:19" ht="15" customHeight="1" x14ac:dyDescent="0.3">
      <c r="R173" t="s">
        <v>43</v>
      </c>
      <c r="S173">
        <v>0.24610000000000001</v>
      </c>
    </row>
    <row r="174" spans="18:19" ht="15" customHeight="1" x14ac:dyDescent="0.3">
      <c r="R174" t="s">
        <v>44</v>
      </c>
      <c r="S174">
        <v>0.48161823727725156</v>
      </c>
    </row>
  </sheetData>
  <mergeCells count="135">
    <mergeCell ref="B97:C98"/>
    <mergeCell ref="D97:G97"/>
    <mergeCell ref="H97:K97"/>
    <mergeCell ref="D98:G98"/>
    <mergeCell ref="H98:K98"/>
    <mergeCell ref="B99:C100"/>
    <mergeCell ref="D99:G99"/>
    <mergeCell ref="H99:K99"/>
    <mergeCell ref="D100:G100"/>
    <mergeCell ref="H100:K100"/>
    <mergeCell ref="B93:K93"/>
    <mergeCell ref="B94:E94"/>
    <mergeCell ref="F94:K94"/>
    <mergeCell ref="B95:C96"/>
    <mergeCell ref="D95:E95"/>
    <mergeCell ref="F95:H95"/>
    <mergeCell ref="I95:K95"/>
    <mergeCell ref="D96:E96"/>
    <mergeCell ref="F96:H96"/>
    <mergeCell ref="I96:K96"/>
    <mergeCell ref="B90:C91"/>
    <mergeCell ref="D90:E90"/>
    <mergeCell ref="F90:H90"/>
    <mergeCell ref="I90:K90"/>
    <mergeCell ref="D91:E91"/>
    <mergeCell ref="F91:H91"/>
    <mergeCell ref="I91:K91"/>
    <mergeCell ref="B85:G85"/>
    <mergeCell ref="H85:K85"/>
    <mergeCell ref="B87:K87"/>
    <mergeCell ref="B88:K88"/>
    <mergeCell ref="B89:E89"/>
    <mergeCell ref="F89:K89"/>
    <mergeCell ref="B69:C69"/>
    <mergeCell ref="B70:C70"/>
    <mergeCell ref="B71:C71"/>
    <mergeCell ref="B72:C72"/>
    <mergeCell ref="B73:K83"/>
    <mergeCell ref="B84:G84"/>
    <mergeCell ref="H84:K84"/>
    <mergeCell ref="B63:C63"/>
    <mergeCell ref="B64:C64"/>
    <mergeCell ref="B65:C65"/>
    <mergeCell ref="B66:C66"/>
    <mergeCell ref="B67:C67"/>
    <mergeCell ref="B68:C68"/>
    <mergeCell ref="B57:C57"/>
    <mergeCell ref="B58:C58"/>
    <mergeCell ref="B59:C59"/>
    <mergeCell ref="B60:C60"/>
    <mergeCell ref="B61:C61"/>
    <mergeCell ref="B62:C62"/>
    <mergeCell ref="B51:C51"/>
    <mergeCell ref="B52:C52"/>
    <mergeCell ref="B53:C53"/>
    <mergeCell ref="B54:C54"/>
    <mergeCell ref="B55:C55"/>
    <mergeCell ref="B56:C56"/>
    <mergeCell ref="B45:C45"/>
    <mergeCell ref="B46:C46"/>
    <mergeCell ref="B47:C47"/>
    <mergeCell ref="B48:C48"/>
    <mergeCell ref="B49:C49"/>
    <mergeCell ref="B50:C50"/>
    <mergeCell ref="B39:C39"/>
    <mergeCell ref="B40:C40"/>
    <mergeCell ref="B41:C41"/>
    <mergeCell ref="B42:C42"/>
    <mergeCell ref="B43:C43"/>
    <mergeCell ref="B44:C44"/>
    <mergeCell ref="B32:K32"/>
    <mergeCell ref="B33:K33"/>
    <mergeCell ref="B35:C35"/>
    <mergeCell ref="B36:C36"/>
    <mergeCell ref="B37:C37"/>
    <mergeCell ref="B38:C38"/>
    <mergeCell ref="C28:D28"/>
    <mergeCell ref="E28:F28"/>
    <mergeCell ref="G28:I28"/>
    <mergeCell ref="C31:D31"/>
    <mergeCell ref="E31:F31"/>
    <mergeCell ref="G31:I31"/>
    <mergeCell ref="C30:D30"/>
    <mergeCell ref="E30:F30"/>
    <mergeCell ref="G30:I30"/>
    <mergeCell ref="C26:D26"/>
    <mergeCell ref="E26:F26"/>
    <mergeCell ref="G26:I26"/>
    <mergeCell ref="C27:D27"/>
    <mergeCell ref="E27:F27"/>
    <mergeCell ref="G27:I27"/>
    <mergeCell ref="C24:D24"/>
    <mergeCell ref="E24:F24"/>
    <mergeCell ref="G24:I24"/>
    <mergeCell ref="C25:D25"/>
    <mergeCell ref="E25:F25"/>
    <mergeCell ref="G25:I25"/>
    <mergeCell ref="C22:D22"/>
    <mergeCell ref="E22:F22"/>
    <mergeCell ref="G22:I22"/>
    <mergeCell ref="C23:D23"/>
    <mergeCell ref="E23:F23"/>
    <mergeCell ref="G23:I23"/>
    <mergeCell ref="B18:K18"/>
    <mergeCell ref="B19:K19"/>
    <mergeCell ref="C20:D20"/>
    <mergeCell ref="E20:F20"/>
    <mergeCell ref="G20:I20"/>
    <mergeCell ref="C21:D21"/>
    <mergeCell ref="E21:F21"/>
    <mergeCell ref="G21:I21"/>
    <mergeCell ref="B14:C14"/>
    <mergeCell ref="D14:K14"/>
    <mergeCell ref="B15:C15"/>
    <mergeCell ref="D15:E15"/>
    <mergeCell ref="G15:H15"/>
    <mergeCell ref="J15:J16"/>
    <mergeCell ref="K15:L16"/>
    <mergeCell ref="B16:C16"/>
    <mergeCell ref="D16:E16"/>
    <mergeCell ref="G16:H16"/>
    <mergeCell ref="B9:C9"/>
    <mergeCell ref="D9:K9"/>
    <mergeCell ref="B10:C10"/>
    <mergeCell ref="D10:K10"/>
    <mergeCell ref="B12:K12"/>
    <mergeCell ref="B13:C13"/>
    <mergeCell ref="D13:K13"/>
    <mergeCell ref="B2:B4"/>
    <mergeCell ref="C2:I4"/>
    <mergeCell ref="B6:K6"/>
    <mergeCell ref="B7:C7"/>
    <mergeCell ref="D7:K7"/>
    <mergeCell ref="B8:C8"/>
    <mergeCell ref="D8:K8"/>
  </mergeCells>
  <conditionalFormatting sqref="D97:G97">
    <cfRule type="cellIs" dxfId="25" priority="1" operator="equal">
      <formula>"Acciones preventivas "</formula>
    </cfRule>
  </conditionalFormatting>
  <conditionalFormatting sqref="D97:G97">
    <cfRule type="cellIs" dxfId="24" priority="2" operator="between">
      <formula>70</formula>
      <formula>89</formula>
    </cfRule>
  </conditionalFormatting>
  <conditionalFormatting sqref="D99:G99">
    <cfRule type="cellIs" dxfId="23" priority="3" operator="equal">
      <formula>"Acciones preventivas "</formula>
    </cfRule>
  </conditionalFormatting>
  <conditionalFormatting sqref="D99:G99">
    <cfRule type="cellIs" dxfId="22" priority="4" operator="between">
      <formula>70</formula>
      <formula>89</formula>
    </cfRule>
  </conditionalFormatting>
  <conditionalFormatting sqref="H99:K99">
    <cfRule type="cellIs" dxfId="21" priority="5" operator="equal">
      <formula>"Acciones preventivas "</formula>
    </cfRule>
  </conditionalFormatting>
  <conditionalFormatting sqref="H99:K99">
    <cfRule type="cellIs" dxfId="20" priority="6" operator="between">
      <formula>70</formula>
      <formula>89</formula>
    </cfRule>
  </conditionalFormatting>
  <dataValidations count="2">
    <dataValidation type="list" allowBlank="1" showErrorMessage="1" sqref="K15" xr:uid="{00000000-0002-0000-0400-000000000000}">
      <formula1>"Semestre 2 de 2016,Año 2016"</formula1>
    </dataValidation>
    <dataValidation type="list" allowBlank="1" showInputMessage="1" showErrorMessage="1" prompt="Periodicidad con la que se genera la información para calcular el indicador. Es decir: anual o semestral." sqref="D14" xr:uid="{00000000-0002-0000-0400-000001000000}">
      <formula1>"Semestral,Anual"</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L77"/>
  <sheetViews>
    <sheetView topLeftCell="B45" workbookViewId="0">
      <selection activeCell="B10" sqref="B10:J10"/>
    </sheetView>
  </sheetViews>
  <sheetFormatPr baseColWidth="10" defaultColWidth="11.5546875" defaultRowHeight="15.6" x14ac:dyDescent="0.3"/>
  <cols>
    <col min="1" max="1" width="24.44140625" style="1" customWidth="1"/>
    <col min="2" max="2" width="26.109375" style="1" customWidth="1"/>
    <col min="3" max="3" width="13.33203125" style="1" customWidth="1"/>
    <col min="4" max="5" width="17.88671875" style="1" customWidth="1"/>
    <col min="6" max="6" width="17.5546875" style="1" customWidth="1"/>
    <col min="7" max="7" width="17.88671875" style="1" customWidth="1"/>
    <col min="8" max="8" width="18.109375" style="1" customWidth="1"/>
    <col min="9" max="9" width="9.88671875" style="1" bestFit="1" customWidth="1"/>
    <col min="10" max="10" width="11.88671875" style="1" bestFit="1" customWidth="1"/>
    <col min="11" max="11" width="19" style="1" customWidth="1"/>
    <col min="12" max="16384" width="11.5546875" style="1"/>
  </cols>
  <sheetData>
    <row r="2" spans="1:11" ht="15.75" customHeight="1" x14ac:dyDescent="0.3">
      <c r="A2" s="189"/>
      <c r="B2" s="439" t="s">
        <v>0</v>
      </c>
      <c r="C2" s="540"/>
      <c r="D2" s="540"/>
      <c r="E2" s="540"/>
      <c r="F2" s="540"/>
      <c r="G2" s="540"/>
      <c r="H2" s="541"/>
      <c r="I2" s="3" t="s">
        <v>1</v>
      </c>
      <c r="J2" s="4" t="s">
        <v>2</v>
      </c>
    </row>
    <row r="3" spans="1:11" x14ac:dyDescent="0.3">
      <c r="A3" s="190"/>
      <c r="B3" s="542"/>
      <c r="C3" s="543"/>
      <c r="D3" s="543"/>
      <c r="E3" s="543"/>
      <c r="F3" s="543"/>
      <c r="G3" s="543"/>
      <c r="H3" s="544"/>
      <c r="I3" s="3" t="s">
        <v>3</v>
      </c>
      <c r="J3" s="5" t="s">
        <v>4</v>
      </c>
    </row>
    <row r="4" spans="1:11" x14ac:dyDescent="0.3">
      <c r="A4" s="191"/>
      <c r="B4" s="545"/>
      <c r="C4" s="546"/>
      <c r="D4" s="546"/>
      <c r="E4" s="546"/>
      <c r="F4" s="546"/>
      <c r="G4" s="546"/>
      <c r="H4" s="547"/>
      <c r="I4" s="3" t="s">
        <v>5</v>
      </c>
      <c r="J4" s="88">
        <v>43243</v>
      </c>
    </row>
    <row r="6" spans="1:11" x14ac:dyDescent="0.3">
      <c r="A6" s="198" t="s">
        <v>6</v>
      </c>
      <c r="B6" s="199"/>
      <c r="C6" s="199"/>
      <c r="D6" s="199"/>
      <c r="E6" s="199"/>
      <c r="F6" s="199"/>
      <c r="G6" s="199"/>
      <c r="H6" s="199"/>
      <c r="I6" s="199"/>
      <c r="J6" s="200"/>
    </row>
    <row r="7" spans="1:11" ht="28.2" customHeight="1" x14ac:dyDescent="0.3">
      <c r="A7" s="165" t="s">
        <v>7</v>
      </c>
      <c r="B7" s="203" t="s">
        <v>184</v>
      </c>
      <c r="C7" s="204"/>
      <c r="D7" s="204"/>
      <c r="E7" s="204"/>
      <c r="F7" s="204"/>
      <c r="G7" s="204"/>
      <c r="H7" s="204"/>
      <c r="I7" s="204"/>
      <c r="J7" s="205"/>
    </row>
    <row r="8" spans="1:11" ht="28.2" customHeight="1" x14ac:dyDescent="0.3">
      <c r="A8" s="165" t="s">
        <v>9</v>
      </c>
      <c r="B8" s="203" t="s">
        <v>10</v>
      </c>
      <c r="C8" s="204"/>
      <c r="D8" s="204"/>
      <c r="E8" s="204"/>
      <c r="F8" s="204"/>
      <c r="G8" s="204"/>
      <c r="H8" s="204"/>
      <c r="I8" s="204"/>
      <c r="J8" s="205"/>
    </row>
    <row r="9" spans="1:11" ht="28.2" customHeight="1" x14ac:dyDescent="0.3">
      <c r="A9" s="165" t="s">
        <v>11</v>
      </c>
      <c r="B9" s="203" t="s">
        <v>185</v>
      </c>
      <c r="C9" s="204"/>
      <c r="D9" s="204"/>
      <c r="E9" s="204"/>
      <c r="F9" s="204"/>
      <c r="G9" s="204"/>
      <c r="H9" s="204"/>
      <c r="I9" s="204"/>
      <c r="J9" s="205"/>
    </row>
    <row r="10" spans="1:11" ht="28.2" customHeight="1" x14ac:dyDescent="0.3">
      <c r="A10" s="165" t="s">
        <v>87</v>
      </c>
      <c r="B10" s="203" t="s">
        <v>14</v>
      </c>
      <c r="C10" s="204"/>
      <c r="D10" s="204"/>
      <c r="E10" s="204"/>
      <c r="F10" s="204"/>
      <c r="G10" s="204"/>
      <c r="H10" s="204"/>
      <c r="I10" s="204"/>
      <c r="J10" s="205"/>
    </row>
    <row r="11" spans="1:11" ht="19.95" customHeight="1" x14ac:dyDescent="0.3"/>
    <row r="12" spans="1:11" x14ac:dyDescent="0.3">
      <c r="A12" s="198" t="s">
        <v>15</v>
      </c>
      <c r="B12" s="199"/>
      <c r="C12" s="199"/>
      <c r="D12" s="199"/>
      <c r="E12" s="199"/>
      <c r="F12" s="199"/>
      <c r="G12" s="199"/>
      <c r="H12" s="199"/>
      <c r="I12" s="199"/>
      <c r="J12" s="200"/>
    </row>
    <row r="13" spans="1:11" ht="28.2" customHeight="1" x14ac:dyDescent="0.3">
      <c r="A13" s="166" t="s">
        <v>88</v>
      </c>
      <c r="B13" s="203" t="s">
        <v>186</v>
      </c>
      <c r="C13" s="204"/>
      <c r="D13" s="204"/>
      <c r="E13" s="204"/>
      <c r="F13" s="204"/>
      <c r="G13" s="204"/>
      <c r="H13" s="204"/>
      <c r="I13" s="204"/>
      <c r="J13" s="205"/>
    </row>
    <row r="14" spans="1:11" ht="28.2" customHeight="1" x14ac:dyDescent="0.3">
      <c r="A14" s="165" t="s">
        <v>90</v>
      </c>
      <c r="B14" s="186" t="s">
        <v>19</v>
      </c>
      <c r="C14" s="187"/>
      <c r="D14" s="187"/>
      <c r="E14" s="187"/>
      <c r="F14" s="187"/>
      <c r="G14" s="187"/>
      <c r="H14" s="187"/>
      <c r="I14" s="187"/>
      <c r="J14" s="188"/>
    </row>
    <row r="15" spans="1:11" ht="28.2" customHeight="1" x14ac:dyDescent="0.3">
      <c r="A15" s="165" t="s">
        <v>20</v>
      </c>
      <c r="B15" s="207" t="s">
        <v>21</v>
      </c>
      <c r="C15" s="208"/>
      <c r="D15" s="15" t="s">
        <v>22</v>
      </c>
      <c r="E15" s="207" t="s">
        <v>23</v>
      </c>
      <c r="F15" s="208"/>
      <c r="G15" s="167">
        <v>15.45</v>
      </c>
      <c r="H15" s="538" t="s">
        <v>24</v>
      </c>
      <c r="I15" s="211" t="s">
        <v>25</v>
      </c>
      <c r="J15" s="212"/>
    </row>
    <row r="16" spans="1:11" ht="28.2" customHeight="1" x14ac:dyDescent="0.3">
      <c r="A16" s="168" t="s">
        <v>26</v>
      </c>
      <c r="B16" s="207" t="s">
        <v>27</v>
      </c>
      <c r="C16" s="208"/>
      <c r="D16" s="15" t="s">
        <v>22</v>
      </c>
      <c r="E16" s="207" t="s">
        <v>92</v>
      </c>
      <c r="F16" s="208"/>
      <c r="G16" s="169">
        <v>22</v>
      </c>
      <c r="H16" s="539"/>
      <c r="I16" s="213"/>
      <c r="J16" s="214"/>
      <c r="K16" s="2"/>
    </row>
    <row r="17" spans="1:10" ht="19.95" customHeight="1" x14ac:dyDescent="0.3"/>
    <row r="18" spans="1:10" x14ac:dyDescent="0.3">
      <c r="A18" s="198" t="s">
        <v>29</v>
      </c>
      <c r="B18" s="199"/>
      <c r="C18" s="199"/>
      <c r="D18" s="199"/>
      <c r="E18" s="199"/>
      <c r="F18" s="199"/>
      <c r="G18" s="199"/>
      <c r="H18" s="199"/>
      <c r="I18" s="199"/>
      <c r="J18" s="200"/>
    </row>
    <row r="19" spans="1:10" ht="28.2" customHeight="1" x14ac:dyDescent="0.3">
      <c r="A19" s="221" t="s">
        <v>30</v>
      </c>
      <c r="B19" s="222"/>
      <c r="C19" s="222"/>
      <c r="D19" s="222"/>
      <c r="E19" s="222"/>
      <c r="F19" s="222"/>
      <c r="G19" s="222"/>
      <c r="H19" s="222"/>
      <c r="I19" s="222"/>
      <c r="J19" s="223"/>
    </row>
    <row r="20" spans="1:10" ht="56.25" customHeight="1" x14ac:dyDescent="0.3">
      <c r="A20" s="170" t="s">
        <v>31</v>
      </c>
      <c r="B20" s="548" t="s">
        <v>187</v>
      </c>
      <c r="C20" s="550"/>
      <c r="D20" s="548" t="s">
        <v>188</v>
      </c>
      <c r="E20" s="549"/>
      <c r="F20" s="550"/>
      <c r="G20" s="171" t="s">
        <v>34</v>
      </c>
      <c r="H20" s="172"/>
      <c r="I20" s="551"/>
      <c r="J20" s="552"/>
    </row>
    <row r="21" spans="1:10" ht="25.5" customHeight="1" x14ac:dyDescent="0.3">
      <c r="A21" s="173" t="s">
        <v>35</v>
      </c>
      <c r="B21" s="553">
        <v>2451</v>
      </c>
      <c r="C21" s="554"/>
      <c r="D21" s="553">
        <v>378</v>
      </c>
      <c r="E21" s="555"/>
      <c r="F21" s="554"/>
      <c r="G21" s="556">
        <f t="shared" ref="G21:G31" si="0">D21/B21</f>
        <v>0.15422276621787026</v>
      </c>
      <c r="H21" s="556"/>
      <c r="I21" s="556"/>
      <c r="J21" s="556"/>
    </row>
    <row r="22" spans="1:10" ht="29.25" customHeight="1" x14ac:dyDescent="0.3">
      <c r="A22" s="173" t="s">
        <v>36</v>
      </c>
      <c r="B22" s="553">
        <v>2284</v>
      </c>
      <c r="C22" s="554"/>
      <c r="D22" s="553">
        <v>291</v>
      </c>
      <c r="E22" s="555"/>
      <c r="F22" s="554"/>
      <c r="G22" s="556">
        <f t="shared" si="0"/>
        <v>0.12740805604203154</v>
      </c>
      <c r="H22" s="556"/>
      <c r="I22" s="556"/>
      <c r="J22" s="556"/>
    </row>
    <row r="23" spans="1:10" ht="23.25" customHeight="1" x14ac:dyDescent="0.3">
      <c r="A23" s="173" t="s">
        <v>37</v>
      </c>
      <c r="B23" s="557">
        <v>2140</v>
      </c>
      <c r="C23" s="558"/>
      <c r="D23" s="553">
        <v>357</v>
      </c>
      <c r="E23" s="555"/>
      <c r="F23" s="554"/>
      <c r="G23" s="556">
        <f t="shared" si="0"/>
        <v>0.16682242990654206</v>
      </c>
      <c r="H23" s="556"/>
      <c r="I23" s="556"/>
      <c r="J23" s="556"/>
    </row>
    <row r="24" spans="1:10" ht="29.25" customHeight="1" x14ac:dyDescent="0.3">
      <c r="A24" s="173" t="s">
        <v>38</v>
      </c>
      <c r="B24" s="557">
        <v>1744</v>
      </c>
      <c r="C24" s="558"/>
      <c r="D24" s="553">
        <v>323</v>
      </c>
      <c r="E24" s="555"/>
      <c r="F24" s="554"/>
      <c r="G24" s="556">
        <f t="shared" si="0"/>
        <v>0.18520642201834864</v>
      </c>
      <c r="H24" s="556"/>
      <c r="I24" s="556"/>
      <c r="J24" s="556"/>
    </row>
    <row r="25" spans="1:10" ht="29.25" customHeight="1" x14ac:dyDescent="0.3">
      <c r="A25" s="173" t="s">
        <v>39</v>
      </c>
      <c r="B25" s="557">
        <v>2283</v>
      </c>
      <c r="C25" s="558"/>
      <c r="D25" s="553">
        <v>762</v>
      </c>
      <c r="E25" s="555"/>
      <c r="F25" s="554"/>
      <c r="G25" s="559">
        <f t="shared" si="0"/>
        <v>0.33377135348226017</v>
      </c>
      <c r="H25" s="559"/>
      <c r="I25" s="559"/>
      <c r="J25" s="559"/>
    </row>
    <row r="26" spans="1:10" ht="29.25" customHeight="1" x14ac:dyDescent="0.3">
      <c r="A26" s="173" t="s">
        <v>40</v>
      </c>
      <c r="B26" s="557">
        <v>2094</v>
      </c>
      <c r="C26" s="558"/>
      <c r="D26" s="553">
        <v>697</v>
      </c>
      <c r="E26" s="555"/>
      <c r="F26" s="554"/>
      <c r="G26" s="556">
        <f t="shared" si="0"/>
        <v>0.33285577841451769</v>
      </c>
      <c r="H26" s="556"/>
      <c r="I26" s="556"/>
      <c r="J26" s="556"/>
    </row>
    <row r="27" spans="1:10" ht="29.25" customHeight="1" x14ac:dyDescent="0.3">
      <c r="A27" s="173" t="s">
        <v>41</v>
      </c>
      <c r="B27" s="557">
        <v>1976</v>
      </c>
      <c r="C27" s="558"/>
      <c r="D27" s="553">
        <v>636</v>
      </c>
      <c r="E27" s="555"/>
      <c r="F27" s="554"/>
      <c r="G27" s="556">
        <f t="shared" si="0"/>
        <v>0.32186234817813764</v>
      </c>
      <c r="H27" s="556"/>
      <c r="I27" s="556"/>
      <c r="J27" s="556"/>
    </row>
    <row r="28" spans="1:10" ht="29.25" customHeight="1" x14ac:dyDescent="0.3">
      <c r="A28" s="173" t="s">
        <v>42</v>
      </c>
      <c r="B28" s="557">
        <v>2045</v>
      </c>
      <c r="C28" s="558"/>
      <c r="D28" s="553">
        <v>492</v>
      </c>
      <c r="E28" s="555"/>
      <c r="F28" s="554"/>
      <c r="G28" s="556">
        <f t="shared" si="0"/>
        <v>0.24058679706601466</v>
      </c>
      <c r="H28" s="556"/>
      <c r="I28" s="556"/>
      <c r="J28" s="556"/>
    </row>
    <row r="29" spans="1:10" ht="26.25" customHeight="1" x14ac:dyDescent="0.3">
      <c r="A29" s="173" t="s">
        <v>43</v>
      </c>
      <c r="B29" s="557">
        <v>1445</v>
      </c>
      <c r="C29" s="558"/>
      <c r="D29" s="560">
        <v>502</v>
      </c>
      <c r="E29" s="561"/>
      <c r="F29" s="562"/>
      <c r="G29" s="556">
        <f t="shared" si="0"/>
        <v>0.34740484429065743</v>
      </c>
      <c r="H29" s="556"/>
      <c r="I29" s="556"/>
      <c r="J29" s="556"/>
    </row>
    <row r="30" spans="1:10" ht="24.75" customHeight="1" x14ac:dyDescent="0.3">
      <c r="A30" s="173" t="s">
        <v>44</v>
      </c>
      <c r="B30" s="557">
        <v>1509</v>
      </c>
      <c r="C30" s="558"/>
      <c r="D30" s="560">
        <v>301</v>
      </c>
      <c r="E30" s="561"/>
      <c r="F30" s="562"/>
      <c r="G30" s="556">
        <f t="shared" si="0"/>
        <v>0.19946984758117958</v>
      </c>
      <c r="H30" s="556"/>
      <c r="I30" s="556"/>
      <c r="J30" s="556"/>
    </row>
    <row r="31" spans="1:10" ht="24.75" customHeight="1" x14ac:dyDescent="0.3">
      <c r="A31" s="173" t="s">
        <v>120</v>
      </c>
      <c r="B31" s="557">
        <v>901</v>
      </c>
      <c r="C31" s="558"/>
      <c r="D31" s="560">
        <v>281</v>
      </c>
      <c r="E31" s="561"/>
      <c r="F31" s="562"/>
      <c r="G31" s="556">
        <f t="shared" si="0"/>
        <v>0.31187569367369589</v>
      </c>
      <c r="H31" s="556"/>
      <c r="I31" s="556"/>
      <c r="J31" s="556"/>
    </row>
    <row r="32" spans="1:10" s="26" customFormat="1" ht="40.5" customHeight="1" x14ac:dyDescent="0.25">
      <c r="A32" s="563" t="s">
        <v>46</v>
      </c>
      <c r="B32" s="564"/>
      <c r="C32" s="564"/>
      <c r="D32" s="564"/>
      <c r="E32" s="564"/>
      <c r="F32" s="564"/>
      <c r="G32" s="564"/>
      <c r="H32" s="564"/>
      <c r="I32" s="564"/>
      <c r="J32" s="565"/>
    </row>
    <row r="33" spans="1:11" ht="29.25" customHeight="1" x14ac:dyDescent="0.3">
      <c r="A33" s="113"/>
      <c r="B33" s="113"/>
      <c r="C33" s="113"/>
      <c r="D33" s="113"/>
      <c r="E33" s="113"/>
      <c r="F33" s="113"/>
      <c r="G33" s="113"/>
      <c r="H33" s="113"/>
      <c r="I33" s="113"/>
      <c r="J33" s="114"/>
    </row>
    <row r="34" spans="1:11" ht="29.25" customHeight="1" x14ac:dyDescent="0.3">
      <c r="A34" s="113"/>
      <c r="B34" s="113"/>
      <c r="C34" s="113"/>
      <c r="D34" s="113"/>
      <c r="E34" s="113"/>
      <c r="F34" s="113"/>
      <c r="G34" s="113"/>
      <c r="H34" s="113"/>
      <c r="I34" s="113"/>
      <c r="J34" s="114"/>
    </row>
    <row r="35" spans="1:11" ht="188.25" customHeight="1" x14ac:dyDescent="0.3">
      <c r="A35" s="113"/>
      <c r="B35" s="113"/>
      <c r="C35" s="113"/>
      <c r="D35" s="113"/>
      <c r="E35" s="113"/>
      <c r="F35" s="113"/>
      <c r="G35" s="113"/>
      <c r="H35" s="113"/>
      <c r="I35" s="113"/>
      <c r="J35" s="114"/>
      <c r="K35" s="174"/>
    </row>
    <row r="36" spans="1:11" ht="48.75" customHeight="1" x14ac:dyDescent="0.3">
      <c r="A36" s="221" t="s">
        <v>47</v>
      </c>
      <c r="B36" s="222"/>
      <c r="C36" s="222"/>
      <c r="D36" s="222"/>
      <c r="E36" s="222"/>
      <c r="F36" s="222"/>
      <c r="G36" s="222"/>
      <c r="H36" s="222"/>
      <c r="I36" s="222"/>
      <c r="J36" s="223"/>
    </row>
    <row r="37" spans="1:11" ht="48" customHeight="1" x14ac:dyDescent="0.3">
      <c r="A37" s="221" t="s">
        <v>189</v>
      </c>
      <c r="B37" s="222"/>
      <c r="C37" s="222"/>
      <c r="D37" s="222"/>
      <c r="E37" s="222"/>
      <c r="F37" s="222"/>
      <c r="G37" s="222"/>
      <c r="H37" s="450"/>
      <c r="I37" s="450"/>
      <c r="J37" s="451"/>
    </row>
    <row r="38" spans="1:11" ht="15.75" customHeight="1" x14ac:dyDescent="0.3">
      <c r="A38" s="566" t="s">
        <v>190</v>
      </c>
      <c r="B38" s="569" t="s">
        <v>191</v>
      </c>
      <c r="C38" s="570"/>
      <c r="D38" s="569" t="s">
        <v>192</v>
      </c>
      <c r="E38" s="575"/>
      <c r="F38" s="569" t="s">
        <v>193</v>
      </c>
      <c r="G38" s="575"/>
      <c r="H38" s="569" t="s">
        <v>194</v>
      </c>
      <c r="I38" s="578"/>
      <c r="J38" s="579"/>
    </row>
    <row r="39" spans="1:11" ht="27" customHeight="1" x14ac:dyDescent="0.3">
      <c r="A39" s="567"/>
      <c r="B39" s="571"/>
      <c r="C39" s="572"/>
      <c r="D39" s="571"/>
      <c r="E39" s="576"/>
      <c r="F39" s="571"/>
      <c r="G39" s="576"/>
      <c r="H39" s="580"/>
      <c r="I39" s="581"/>
      <c r="J39" s="582"/>
    </row>
    <row r="40" spans="1:11" ht="41.25" customHeight="1" x14ac:dyDescent="0.3">
      <c r="A40" s="567"/>
      <c r="B40" s="571"/>
      <c r="C40" s="572"/>
      <c r="D40" s="571"/>
      <c r="E40" s="576"/>
      <c r="F40" s="571"/>
      <c r="G40" s="576"/>
      <c r="H40" s="580"/>
      <c r="I40" s="581"/>
      <c r="J40" s="582"/>
    </row>
    <row r="41" spans="1:11" ht="41.25" customHeight="1" x14ac:dyDescent="0.3">
      <c r="A41" s="567"/>
      <c r="B41" s="571"/>
      <c r="C41" s="572"/>
      <c r="D41" s="571"/>
      <c r="E41" s="576"/>
      <c r="F41" s="571"/>
      <c r="G41" s="576"/>
      <c r="H41" s="580"/>
      <c r="I41" s="581"/>
      <c r="J41" s="582"/>
    </row>
    <row r="42" spans="1:11" ht="41.25" customHeight="1" x14ac:dyDescent="0.3">
      <c r="A42" s="567"/>
      <c r="B42" s="571"/>
      <c r="C42" s="572"/>
      <c r="D42" s="571"/>
      <c r="E42" s="576"/>
      <c r="F42" s="571"/>
      <c r="G42" s="576"/>
      <c r="H42" s="580"/>
      <c r="I42" s="581"/>
      <c r="J42" s="582"/>
    </row>
    <row r="43" spans="1:11" ht="41.25" customHeight="1" x14ac:dyDescent="0.3">
      <c r="A43" s="567"/>
      <c r="B43" s="571"/>
      <c r="C43" s="572"/>
      <c r="D43" s="571"/>
      <c r="E43" s="576"/>
      <c r="F43" s="571"/>
      <c r="G43" s="576"/>
      <c r="H43" s="580"/>
      <c r="I43" s="581"/>
      <c r="J43" s="582"/>
    </row>
    <row r="44" spans="1:11" ht="51.75" customHeight="1" x14ac:dyDescent="0.3">
      <c r="A44" s="567"/>
      <c r="B44" s="571"/>
      <c r="C44" s="572"/>
      <c r="D44" s="571"/>
      <c r="E44" s="576"/>
      <c r="F44" s="571"/>
      <c r="G44" s="576"/>
      <c r="H44" s="580"/>
      <c r="I44" s="581"/>
      <c r="J44" s="582"/>
    </row>
    <row r="45" spans="1:11" ht="209.25" customHeight="1" x14ac:dyDescent="0.3">
      <c r="A45" s="568"/>
      <c r="B45" s="573"/>
      <c r="C45" s="574"/>
      <c r="D45" s="573"/>
      <c r="E45" s="577"/>
      <c r="F45" s="573"/>
      <c r="G45" s="577"/>
      <c r="H45" s="583"/>
      <c r="I45" s="584"/>
      <c r="J45" s="585"/>
    </row>
    <row r="46" spans="1:11" ht="51.75" customHeight="1" x14ac:dyDescent="0.3">
      <c r="A46" s="215" t="s">
        <v>49</v>
      </c>
      <c r="B46" s="216"/>
      <c r="C46" s="216"/>
      <c r="D46" s="216"/>
      <c r="E46" s="216"/>
      <c r="F46" s="216"/>
      <c r="G46" s="217"/>
      <c r="H46" s="213" t="s">
        <v>180</v>
      </c>
      <c r="I46" s="586"/>
      <c r="J46" s="214"/>
    </row>
    <row r="47" spans="1:11" ht="41.25" customHeight="1" x14ac:dyDescent="0.3">
      <c r="A47" s="215" t="s">
        <v>51</v>
      </c>
      <c r="B47" s="216"/>
      <c r="C47" s="216"/>
      <c r="D47" s="216"/>
      <c r="E47" s="216"/>
      <c r="F47" s="216"/>
      <c r="G47" s="217"/>
      <c r="H47" s="483" t="s">
        <v>195</v>
      </c>
      <c r="I47" s="484"/>
      <c r="J47" s="485"/>
    </row>
    <row r="48" spans="1:11" ht="41.25" customHeight="1" x14ac:dyDescent="0.3">
      <c r="A48" s="198" t="s">
        <v>53</v>
      </c>
      <c r="B48" s="199"/>
      <c r="C48" s="199"/>
      <c r="D48" s="199"/>
      <c r="E48" s="199"/>
      <c r="F48" s="199"/>
      <c r="G48" s="199"/>
      <c r="H48" s="199"/>
      <c r="I48" s="199"/>
      <c r="J48" s="200"/>
    </row>
    <row r="49" spans="1:10" ht="51" customHeight="1" x14ac:dyDescent="0.3">
      <c r="A49" s="238" t="s">
        <v>54</v>
      </c>
      <c r="B49" s="239"/>
      <c r="C49" s="239"/>
      <c r="D49" s="239"/>
      <c r="E49" s="239"/>
      <c r="F49" s="239"/>
      <c r="G49" s="239"/>
      <c r="H49" s="239"/>
      <c r="I49" s="239"/>
      <c r="J49" s="240"/>
    </row>
    <row r="50" spans="1:10" ht="37.5" customHeight="1" x14ac:dyDescent="0.3">
      <c r="A50" s="215" t="s">
        <v>55</v>
      </c>
      <c r="B50" s="217"/>
      <c r="C50" s="477"/>
      <c r="D50" s="478"/>
      <c r="E50" s="478"/>
      <c r="F50" s="478"/>
      <c r="G50" s="478"/>
      <c r="H50" s="478"/>
      <c r="I50" s="478"/>
      <c r="J50" s="479"/>
    </row>
    <row r="51" spans="1:10" ht="41.25" hidden="1" customHeight="1" x14ac:dyDescent="0.3">
      <c r="A51" s="184" t="s">
        <v>56</v>
      </c>
      <c r="B51" s="185"/>
      <c r="C51" s="247" t="s">
        <v>57</v>
      </c>
      <c r="D51" s="249"/>
      <c r="E51" s="247" t="s">
        <v>106</v>
      </c>
      <c r="F51" s="248"/>
      <c r="G51" s="249"/>
      <c r="H51" s="247" t="s">
        <v>107</v>
      </c>
      <c r="I51" s="248"/>
      <c r="J51" s="249"/>
    </row>
    <row r="52" spans="1:10" ht="27.75" customHeight="1" x14ac:dyDescent="0.3">
      <c r="A52" s="244"/>
      <c r="B52" s="245"/>
      <c r="C52" s="247" t="s">
        <v>59</v>
      </c>
      <c r="D52" s="249"/>
      <c r="E52" s="247" t="s">
        <v>60</v>
      </c>
      <c r="F52" s="248"/>
      <c r="G52" s="249"/>
      <c r="H52" s="247" t="s">
        <v>61</v>
      </c>
      <c r="I52" s="248"/>
      <c r="J52" s="249"/>
    </row>
    <row r="53" spans="1:10" ht="2.25" customHeight="1" x14ac:dyDescent="0.3"/>
    <row r="54" spans="1:10" ht="21.75" customHeight="1" x14ac:dyDescent="0.3">
      <c r="A54" s="238" t="s">
        <v>62</v>
      </c>
      <c r="B54" s="239"/>
      <c r="C54" s="239"/>
      <c r="D54" s="239"/>
      <c r="E54" s="239"/>
      <c r="F54" s="239"/>
      <c r="G54" s="239"/>
      <c r="H54" s="239"/>
      <c r="I54" s="239"/>
      <c r="J54" s="240"/>
    </row>
    <row r="55" spans="1:10" ht="30" customHeight="1" x14ac:dyDescent="0.3">
      <c r="A55" s="221" t="s">
        <v>55</v>
      </c>
      <c r="B55" s="223"/>
      <c r="C55" s="587">
        <v>1.42</v>
      </c>
      <c r="D55" s="588"/>
      <c r="E55" s="588"/>
      <c r="F55" s="588"/>
      <c r="G55" s="588"/>
      <c r="H55" s="588"/>
      <c r="I55" s="588"/>
      <c r="J55" s="589"/>
    </row>
    <row r="56" spans="1:10" ht="47.25" customHeight="1" x14ac:dyDescent="0.3">
      <c r="A56" s="184" t="s">
        <v>56</v>
      </c>
      <c r="B56" s="185"/>
      <c r="C56" s="254" t="s">
        <v>57</v>
      </c>
      <c r="D56" s="255"/>
      <c r="E56" s="247" t="s">
        <v>106</v>
      </c>
      <c r="F56" s="248"/>
      <c r="G56" s="249"/>
      <c r="H56" s="247" t="s">
        <v>107</v>
      </c>
      <c r="I56" s="248"/>
      <c r="J56" s="249"/>
    </row>
    <row r="57" spans="1:10" ht="36" customHeight="1" x14ac:dyDescent="0.3">
      <c r="A57" s="244"/>
      <c r="B57" s="245"/>
      <c r="C57" s="254" t="s">
        <v>59</v>
      </c>
      <c r="D57" s="255"/>
      <c r="E57" s="247" t="s">
        <v>60</v>
      </c>
      <c r="F57" s="248"/>
      <c r="G57" s="249"/>
      <c r="H57" s="247" t="s">
        <v>61</v>
      </c>
      <c r="I57" s="248"/>
      <c r="J57" s="249"/>
    </row>
    <row r="58" spans="1:10" ht="28.5" customHeight="1" x14ac:dyDescent="0.3">
      <c r="A58" s="184" t="s">
        <v>63</v>
      </c>
      <c r="B58" s="185"/>
      <c r="C58" s="247" t="s">
        <v>109</v>
      </c>
      <c r="D58" s="248"/>
      <c r="E58" s="248"/>
      <c r="F58" s="249"/>
      <c r="G58" s="247" t="s">
        <v>64</v>
      </c>
      <c r="H58" s="248"/>
      <c r="I58" s="248"/>
      <c r="J58" s="249"/>
    </row>
    <row r="59" spans="1:10" ht="47.25" customHeight="1" x14ac:dyDescent="0.3">
      <c r="A59" s="244"/>
      <c r="B59" s="245"/>
      <c r="C59" s="247" t="s">
        <v>65</v>
      </c>
      <c r="D59" s="248"/>
      <c r="E59" s="248"/>
      <c r="F59" s="249"/>
      <c r="G59" s="247" t="s">
        <v>61</v>
      </c>
      <c r="H59" s="248"/>
      <c r="I59" s="248"/>
      <c r="J59" s="249"/>
    </row>
    <row r="60" spans="1:10" ht="62.25" customHeight="1" x14ac:dyDescent="0.3">
      <c r="A60" s="184" t="s">
        <v>66</v>
      </c>
      <c r="B60" s="185"/>
      <c r="C60" s="247" t="s">
        <v>67</v>
      </c>
      <c r="D60" s="248"/>
      <c r="E60" s="248"/>
      <c r="F60" s="249"/>
      <c r="G60" s="247" t="s">
        <v>68</v>
      </c>
      <c r="H60" s="248"/>
      <c r="I60" s="248"/>
      <c r="J60" s="249"/>
    </row>
    <row r="61" spans="1:10" ht="28.2" customHeight="1" x14ac:dyDescent="0.3">
      <c r="A61" s="244"/>
      <c r="B61" s="245"/>
      <c r="C61" s="483" t="s">
        <v>69</v>
      </c>
      <c r="D61" s="484"/>
      <c r="E61" s="484"/>
      <c r="F61" s="485"/>
      <c r="G61" s="483" t="s">
        <v>69</v>
      </c>
      <c r="H61" s="484"/>
      <c r="I61" s="484"/>
      <c r="J61" s="485"/>
    </row>
    <row r="62" spans="1:10" ht="43.5" customHeight="1" x14ac:dyDescent="0.3"/>
    <row r="63" spans="1:10" ht="19.95" customHeight="1" x14ac:dyDescent="0.3"/>
    <row r="66" spans="12:12" ht="30" customHeight="1" x14ac:dyDescent="0.3">
      <c r="L66" s="12"/>
    </row>
    <row r="67" spans="12:12" ht="30" customHeight="1" x14ac:dyDescent="0.3"/>
    <row r="68" spans="12:12" ht="30" customHeight="1" x14ac:dyDescent="0.3"/>
    <row r="69" spans="12:12" ht="19.95" customHeight="1" x14ac:dyDescent="0.3"/>
    <row r="71" spans="12:12" ht="30" customHeight="1" x14ac:dyDescent="0.3">
      <c r="L71" s="12"/>
    </row>
    <row r="72" spans="12:12" ht="30" customHeight="1" x14ac:dyDescent="0.3"/>
    <row r="73" spans="12:12" ht="30" customHeight="1" x14ac:dyDescent="0.3"/>
    <row r="74" spans="12:12" ht="30" customHeight="1" x14ac:dyDescent="0.3"/>
    <row r="75" spans="12:12" ht="30" customHeight="1" x14ac:dyDescent="0.3"/>
    <row r="76" spans="12:12" ht="30" customHeight="1" x14ac:dyDescent="0.3"/>
    <row r="77" spans="12:12" ht="30" customHeight="1" x14ac:dyDescent="0.3"/>
  </sheetData>
  <mergeCells count="97">
    <mergeCell ref="A58:B59"/>
    <mergeCell ref="C58:F58"/>
    <mergeCell ref="G58:J58"/>
    <mergeCell ref="C59:F59"/>
    <mergeCell ref="G59:J59"/>
    <mergeCell ref="A60:B61"/>
    <mergeCell ref="C60:F60"/>
    <mergeCell ref="G60:J60"/>
    <mergeCell ref="C61:F61"/>
    <mergeCell ref="G61:J61"/>
    <mergeCell ref="A54:J54"/>
    <mergeCell ref="A55:B55"/>
    <mergeCell ref="C55:J55"/>
    <mergeCell ref="A56:B57"/>
    <mergeCell ref="C56:D56"/>
    <mergeCell ref="E56:G56"/>
    <mergeCell ref="H56:J56"/>
    <mergeCell ref="C57:D57"/>
    <mergeCell ref="E57:G57"/>
    <mergeCell ref="H57:J57"/>
    <mergeCell ref="A48:J48"/>
    <mergeCell ref="A50:B50"/>
    <mergeCell ref="C50:J50"/>
    <mergeCell ref="A51:B52"/>
    <mergeCell ref="C51:D51"/>
    <mergeCell ref="E51:G51"/>
    <mergeCell ref="H51:J51"/>
    <mergeCell ref="C52:D52"/>
    <mergeCell ref="E52:G52"/>
    <mergeCell ref="H52:J52"/>
    <mergeCell ref="B31:C31"/>
    <mergeCell ref="D31:F31"/>
    <mergeCell ref="G31:J31"/>
    <mergeCell ref="A49:J49"/>
    <mergeCell ref="A32:J32"/>
    <mergeCell ref="A36:J36"/>
    <mergeCell ref="A37:J37"/>
    <mergeCell ref="A38:A45"/>
    <mergeCell ref="B38:C45"/>
    <mergeCell ref="D38:E45"/>
    <mergeCell ref="F38:G45"/>
    <mergeCell ref="H38:J45"/>
    <mergeCell ref="A46:G46"/>
    <mergeCell ref="H46:J46"/>
    <mergeCell ref="A47:G47"/>
    <mergeCell ref="H47:J47"/>
    <mergeCell ref="B29:C29"/>
    <mergeCell ref="D29:F29"/>
    <mergeCell ref="G29:J29"/>
    <mergeCell ref="B30:C30"/>
    <mergeCell ref="D30:F30"/>
    <mergeCell ref="G30:J30"/>
    <mergeCell ref="B27:C27"/>
    <mergeCell ref="D27:F27"/>
    <mergeCell ref="G27:J27"/>
    <mergeCell ref="B28:C28"/>
    <mergeCell ref="D28:F28"/>
    <mergeCell ref="G28:J28"/>
    <mergeCell ref="B25:C25"/>
    <mergeCell ref="D25:F25"/>
    <mergeCell ref="G25:J25"/>
    <mergeCell ref="B26:C26"/>
    <mergeCell ref="D26:F26"/>
    <mergeCell ref="G26:J26"/>
    <mergeCell ref="B23:C23"/>
    <mergeCell ref="D23:F23"/>
    <mergeCell ref="G23:J23"/>
    <mergeCell ref="B24:C24"/>
    <mergeCell ref="D24:F24"/>
    <mergeCell ref="G24:J24"/>
    <mergeCell ref="B22:C22"/>
    <mergeCell ref="D22:F22"/>
    <mergeCell ref="G22:J22"/>
    <mergeCell ref="B21:C21"/>
    <mergeCell ref="D21:F21"/>
    <mergeCell ref="G21:J21"/>
    <mergeCell ref="D20:F20"/>
    <mergeCell ref="I20:J20"/>
    <mergeCell ref="A18:J18"/>
    <mergeCell ref="A19:J19"/>
    <mergeCell ref="B20:C20"/>
    <mergeCell ref="B9:J9"/>
    <mergeCell ref="A2:A4"/>
    <mergeCell ref="B2:H4"/>
    <mergeCell ref="A6:J6"/>
    <mergeCell ref="B7:J7"/>
    <mergeCell ref="B8:J8"/>
    <mergeCell ref="B10:J10"/>
    <mergeCell ref="A12:J12"/>
    <mergeCell ref="B13:J13"/>
    <mergeCell ref="B14:J14"/>
    <mergeCell ref="B15:C15"/>
    <mergeCell ref="E15:F15"/>
    <mergeCell ref="H15:H16"/>
    <mergeCell ref="I15:J16"/>
    <mergeCell ref="B16:C16"/>
    <mergeCell ref="E16:F16"/>
  </mergeCells>
  <conditionalFormatting sqref="C50:J50">
    <cfRule type="cellIs" dxfId="19" priority="9" operator="greaterThanOrEqual">
      <formula>0.9</formula>
    </cfRule>
    <cfRule type="cellIs" dxfId="18" priority="10" operator="between">
      <formula>0.7</formula>
      <formula>0.899999999999999</formula>
    </cfRule>
    <cfRule type="containsBlanks" dxfId="17" priority="11">
      <formula>LEN(TRIM(C50))=0</formula>
    </cfRule>
    <cfRule type="cellIs" dxfId="16" priority="12" operator="between">
      <formula>0</formula>
      <formula>0.699999999999999</formula>
    </cfRule>
  </conditionalFormatting>
  <conditionalFormatting sqref="C55:J55">
    <cfRule type="cellIs" dxfId="15" priority="5" operator="greaterThanOrEqual">
      <formula>0.9</formula>
    </cfRule>
    <cfRule type="cellIs" dxfId="14" priority="6" operator="between">
      <formula>0.7</formula>
      <formula>0.899999999999999</formula>
    </cfRule>
    <cfRule type="containsBlanks" dxfId="13" priority="7">
      <formula>LEN(TRIM(C55))=0</formula>
    </cfRule>
    <cfRule type="cellIs" dxfId="12" priority="8" operator="between">
      <formula>0</formula>
      <formula>0.699999999999999</formula>
    </cfRule>
  </conditionalFormatting>
  <conditionalFormatting sqref="C58:F58">
    <cfRule type="expression" dxfId="11" priority="2">
      <formula>$C$55=""</formula>
    </cfRule>
    <cfRule type="expression" dxfId="10" priority="4">
      <formula>AND(C$55&gt;=70%,$C$55&lt;80%)</formula>
    </cfRule>
  </conditionalFormatting>
  <conditionalFormatting sqref="G58:J58">
    <cfRule type="expression" dxfId="9" priority="1">
      <formula>$C$55=""</formula>
    </cfRule>
    <cfRule type="expression" dxfId="8" priority="3">
      <formula>$C$55&lt;70%</formula>
    </cfRule>
  </conditionalFormatting>
  <dataValidations count="6">
    <dataValidation type="list" allowBlank="1" showInputMessage="1" showErrorMessage="1" sqref="D15:D16" xr:uid="{00000000-0002-0000-0500-000000000000}">
      <formula1>"Número, Porcentaje, Pesos "</formula1>
    </dataValidation>
    <dataValidation type="list" allowBlank="1" showInputMessage="1" showErrorMessage="1" sqref="B14:J14" xr:uid="{00000000-0002-0000-0500-000001000000}">
      <formula1>"Semestral, Anual, Bienal"</formula1>
    </dataValidation>
    <dataValidation type="list" allowBlank="1" showInputMessage="1" showErrorMessage="1" sqref="B10:J10" xr:uid="{00000000-0002-0000-0500-000002000000}">
      <formula1>"Eficacia, Eficiencia, Efectividad o Impacto"</formula1>
    </dataValidation>
    <dataValidation allowBlank="1" showInputMessage="1" showErrorMessage="1" prompt="Seleccione una opción" sqref="E17 H15 C17 B15:B16" xr:uid="{00000000-0002-0000-0500-000003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A15" xr:uid="{00000000-0002-0000-0500-000004000000}"/>
    <dataValidation allowBlank="1" showInputMessage="1" showErrorMessage="1" prompt="La meta es un propósito medible. Es el valor que se espera alcance el respectivo indicador. " sqref="A16" xr:uid="{00000000-0002-0000-0500-000005000000}"/>
  </dataValidations>
  <pageMargins left="0.7" right="0.7" top="0.75" bottom="0.75" header="0.3" footer="0.3"/>
  <drawing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M68"/>
  <sheetViews>
    <sheetView topLeftCell="A28" workbookViewId="0">
      <selection activeCell="H52" sqref="H52:K52"/>
    </sheetView>
  </sheetViews>
  <sheetFormatPr baseColWidth="10" defaultColWidth="11.44140625" defaultRowHeight="15.6" x14ac:dyDescent="0.3"/>
  <cols>
    <col min="1" max="1" width="9.6640625" style="1" customWidth="1"/>
    <col min="2" max="2" width="26.44140625" style="1" customWidth="1"/>
    <col min="3" max="3" width="25.6640625" style="1" customWidth="1"/>
    <col min="4" max="4" width="12.6640625" style="1" customWidth="1"/>
    <col min="5" max="5" width="14.88671875" style="1" customWidth="1"/>
    <col min="6" max="6" width="13.44140625" style="1" customWidth="1"/>
    <col min="7" max="8" width="11.33203125" style="1" customWidth="1"/>
    <col min="9" max="9" width="9.33203125" style="1" customWidth="1"/>
    <col min="10" max="10" width="13.6640625" style="1" customWidth="1"/>
    <col min="11" max="11" width="11.44140625" style="1" hidden="1" customWidth="1"/>
    <col min="12" max="16384" width="11.44140625" style="1"/>
  </cols>
  <sheetData>
    <row r="2" spans="2:10" s="159" customFormat="1" x14ac:dyDescent="0.25">
      <c r="B2" s="617"/>
      <c r="C2" s="439" t="s">
        <v>0</v>
      </c>
      <c r="D2" s="540"/>
      <c r="E2" s="540"/>
      <c r="F2" s="540"/>
      <c r="G2" s="540"/>
      <c r="H2" s="540"/>
      <c r="I2" s="158" t="s">
        <v>1</v>
      </c>
      <c r="J2" s="25" t="s">
        <v>2</v>
      </c>
    </row>
    <row r="3" spans="2:10" s="159" customFormat="1" x14ac:dyDescent="0.25">
      <c r="B3" s="618"/>
      <c r="C3" s="542"/>
      <c r="D3" s="543"/>
      <c r="E3" s="543"/>
      <c r="F3" s="543"/>
      <c r="G3" s="543"/>
      <c r="H3" s="543"/>
      <c r="I3" s="158" t="s">
        <v>3</v>
      </c>
      <c r="J3" s="27" t="s">
        <v>4</v>
      </c>
    </row>
    <row r="4" spans="2:10" s="159" customFormat="1" x14ac:dyDescent="0.25">
      <c r="B4" s="619"/>
      <c r="C4" s="545"/>
      <c r="D4" s="546"/>
      <c r="E4" s="546"/>
      <c r="F4" s="546"/>
      <c r="G4" s="546"/>
      <c r="H4" s="546"/>
      <c r="I4" s="158" t="s">
        <v>5</v>
      </c>
      <c r="J4" s="28">
        <v>43243</v>
      </c>
    </row>
    <row r="6" spans="2:10" x14ac:dyDescent="0.3">
      <c r="B6" s="198" t="s">
        <v>6</v>
      </c>
      <c r="C6" s="199"/>
      <c r="D6" s="199"/>
      <c r="E6" s="199"/>
      <c r="F6" s="199"/>
      <c r="G6" s="199"/>
      <c r="H6" s="199"/>
      <c r="I6" s="199"/>
      <c r="J6" s="200"/>
    </row>
    <row r="7" spans="2:10" x14ac:dyDescent="0.3">
      <c r="B7" s="89" t="s">
        <v>7</v>
      </c>
      <c r="C7" s="203" t="s">
        <v>196</v>
      </c>
      <c r="D7" s="204"/>
      <c r="E7" s="204"/>
      <c r="F7" s="204"/>
      <c r="G7" s="204"/>
      <c r="H7" s="204"/>
      <c r="I7" s="204"/>
      <c r="J7" s="205"/>
    </row>
    <row r="8" spans="2:10" x14ac:dyDescent="0.3">
      <c r="B8" s="89" t="s">
        <v>9</v>
      </c>
      <c r="C8" s="203" t="s">
        <v>10</v>
      </c>
      <c r="D8" s="204"/>
      <c r="E8" s="204"/>
      <c r="F8" s="204"/>
      <c r="G8" s="204"/>
      <c r="H8" s="204"/>
      <c r="I8" s="204"/>
      <c r="J8" s="205"/>
    </row>
    <row r="9" spans="2:10" x14ac:dyDescent="0.3">
      <c r="B9" s="89" t="s">
        <v>11</v>
      </c>
      <c r="C9" s="203" t="s">
        <v>197</v>
      </c>
      <c r="D9" s="204"/>
      <c r="E9" s="204"/>
      <c r="F9" s="204"/>
      <c r="G9" s="204"/>
      <c r="H9" s="204"/>
      <c r="I9" s="204"/>
      <c r="J9" s="205"/>
    </row>
    <row r="10" spans="2:10" x14ac:dyDescent="0.3">
      <c r="B10" s="89" t="s">
        <v>87</v>
      </c>
      <c r="C10" s="203" t="s">
        <v>14</v>
      </c>
      <c r="D10" s="204"/>
      <c r="E10" s="204"/>
      <c r="F10" s="204"/>
      <c r="G10" s="204"/>
      <c r="H10" s="204"/>
      <c r="I10" s="204"/>
      <c r="J10" s="205"/>
    </row>
    <row r="12" spans="2:10" x14ac:dyDescent="0.3">
      <c r="B12" s="198" t="s">
        <v>15</v>
      </c>
      <c r="C12" s="199"/>
      <c r="D12" s="199"/>
      <c r="E12" s="199"/>
      <c r="F12" s="199"/>
      <c r="G12" s="199"/>
      <c r="H12" s="199"/>
      <c r="I12" s="199"/>
      <c r="J12" s="200"/>
    </row>
    <row r="13" spans="2:10" x14ac:dyDescent="0.3">
      <c r="B13" s="90" t="s">
        <v>88</v>
      </c>
      <c r="C13" s="186" t="s">
        <v>198</v>
      </c>
      <c r="D13" s="187"/>
      <c r="E13" s="187"/>
      <c r="F13" s="187"/>
      <c r="G13" s="187"/>
      <c r="H13" s="187"/>
      <c r="I13" s="187"/>
      <c r="J13" s="188"/>
    </row>
    <row r="14" spans="2:10" ht="31.2" x14ac:dyDescent="0.3">
      <c r="B14" s="89" t="s">
        <v>90</v>
      </c>
      <c r="C14" s="186" t="s">
        <v>19</v>
      </c>
      <c r="D14" s="187"/>
      <c r="E14" s="187"/>
      <c r="F14" s="187"/>
      <c r="G14" s="187"/>
      <c r="H14" s="187"/>
      <c r="I14" s="187"/>
      <c r="J14" s="188"/>
    </row>
    <row r="15" spans="2:10" ht="31.2" x14ac:dyDescent="0.3">
      <c r="B15" s="89" t="s">
        <v>20</v>
      </c>
      <c r="C15" s="127" t="s">
        <v>21</v>
      </c>
      <c r="D15" s="15" t="s">
        <v>22</v>
      </c>
      <c r="E15" s="207" t="s">
        <v>23</v>
      </c>
      <c r="F15" s="208"/>
      <c r="G15" s="13">
        <f>H22</f>
        <v>0.82571678978339802</v>
      </c>
      <c r="H15" s="209" t="s">
        <v>24</v>
      </c>
      <c r="I15" s="211" t="s">
        <v>25</v>
      </c>
      <c r="J15" s="212"/>
    </row>
    <row r="16" spans="2:10" ht="31.2" x14ac:dyDescent="0.3">
      <c r="B16" s="91" t="s">
        <v>26</v>
      </c>
      <c r="C16" s="127" t="s">
        <v>27</v>
      </c>
      <c r="D16" s="15" t="s">
        <v>22</v>
      </c>
      <c r="E16" s="207" t="s">
        <v>199</v>
      </c>
      <c r="F16" s="208"/>
      <c r="G16" s="14">
        <v>0.85</v>
      </c>
      <c r="H16" s="210"/>
      <c r="I16" s="213"/>
      <c r="J16" s="214"/>
    </row>
    <row r="17" spans="2:13" ht="20.100000000000001" customHeight="1" x14ac:dyDescent="0.3"/>
    <row r="18" spans="2:13" x14ac:dyDescent="0.3">
      <c r="B18" s="198" t="s">
        <v>29</v>
      </c>
      <c r="C18" s="199"/>
      <c r="D18" s="199"/>
      <c r="E18" s="199"/>
      <c r="F18" s="199"/>
      <c r="G18" s="199"/>
      <c r="H18" s="199"/>
      <c r="I18" s="199"/>
      <c r="J18" s="200"/>
    </row>
    <row r="19" spans="2:13" ht="28.35" customHeight="1" x14ac:dyDescent="0.3">
      <c r="B19" s="449" t="s">
        <v>30</v>
      </c>
      <c r="C19" s="450"/>
      <c r="D19" s="450"/>
      <c r="E19" s="450"/>
      <c r="F19" s="450"/>
      <c r="G19" s="450"/>
      <c r="H19" s="450"/>
      <c r="I19" s="450"/>
      <c r="J19" s="451"/>
    </row>
    <row r="20" spans="2:13" ht="22.35" customHeight="1" x14ac:dyDescent="0.3">
      <c r="B20" s="92"/>
      <c r="C20" s="93"/>
      <c r="D20" s="94"/>
      <c r="E20" s="93"/>
      <c r="F20" s="94"/>
      <c r="G20" s="96"/>
      <c r="H20" s="95"/>
      <c r="I20" s="96"/>
      <c r="J20" s="97"/>
    </row>
    <row r="21" spans="2:13" ht="62.1" customHeight="1" x14ac:dyDescent="0.3">
      <c r="B21" s="16" t="s">
        <v>31</v>
      </c>
      <c r="C21" s="181" t="s">
        <v>200</v>
      </c>
      <c r="D21" s="183"/>
      <c r="E21" s="181" t="s">
        <v>201</v>
      </c>
      <c r="F21" s="182"/>
      <c r="G21" s="183"/>
      <c r="H21" s="181" t="s">
        <v>34</v>
      </c>
      <c r="I21" s="182"/>
      <c r="J21" s="183"/>
    </row>
    <row r="22" spans="2:13" ht="24.9" customHeight="1" x14ac:dyDescent="0.3">
      <c r="B22" s="98" t="s">
        <v>35</v>
      </c>
      <c r="C22" s="460">
        <v>7987</v>
      </c>
      <c r="D22" s="462"/>
      <c r="E22" s="460">
        <v>6595</v>
      </c>
      <c r="F22" s="461"/>
      <c r="G22" s="462"/>
      <c r="H22" s="601">
        <f>E22/C22</f>
        <v>0.82571678978339802</v>
      </c>
      <c r="I22" s="602"/>
      <c r="J22" s="603"/>
    </row>
    <row r="23" spans="2:13" ht="24.9" customHeight="1" x14ac:dyDescent="0.3">
      <c r="B23" s="98" t="s">
        <v>36</v>
      </c>
      <c r="C23" s="615">
        <v>8492</v>
      </c>
      <c r="D23" s="462"/>
      <c r="E23" s="615">
        <v>6883</v>
      </c>
      <c r="F23" s="461"/>
      <c r="G23" s="462"/>
      <c r="H23" s="601">
        <f t="shared" ref="H23:H29" si="0">E23/C23</f>
        <v>0.81052755534620824</v>
      </c>
      <c r="I23" s="602"/>
      <c r="J23" s="603"/>
    </row>
    <row r="24" spans="2:13" ht="24.9" customHeight="1" x14ac:dyDescent="0.3">
      <c r="B24" s="98" t="s">
        <v>37</v>
      </c>
      <c r="C24" s="616">
        <v>6810</v>
      </c>
      <c r="D24" s="616"/>
      <c r="E24" s="616">
        <v>5869</v>
      </c>
      <c r="F24" s="616"/>
      <c r="G24" s="616"/>
      <c r="H24" s="601">
        <f t="shared" si="0"/>
        <v>0.86182085168869305</v>
      </c>
      <c r="I24" s="602"/>
      <c r="J24" s="603"/>
      <c r="K24" s="614"/>
      <c r="L24" s="614"/>
      <c r="M24" s="614"/>
    </row>
    <row r="25" spans="2:13" ht="24.9" customHeight="1" x14ac:dyDescent="0.3">
      <c r="B25" s="98" t="s">
        <v>38</v>
      </c>
      <c r="C25" s="598">
        <v>7116</v>
      </c>
      <c r="D25" s="599"/>
      <c r="E25" s="598">
        <v>5935</v>
      </c>
      <c r="F25" s="600"/>
      <c r="G25" s="599"/>
      <c r="H25" s="601">
        <f t="shared" si="0"/>
        <v>0.8340359752670039</v>
      </c>
      <c r="I25" s="602"/>
      <c r="J25" s="603"/>
      <c r="K25" s="614"/>
      <c r="L25" s="614"/>
      <c r="M25" s="614"/>
    </row>
    <row r="26" spans="2:13" ht="24.9" customHeight="1" x14ac:dyDescent="0.3">
      <c r="B26" s="98" t="s">
        <v>39</v>
      </c>
      <c r="C26" s="598">
        <v>7542</v>
      </c>
      <c r="D26" s="599"/>
      <c r="E26" s="598">
        <v>6081</v>
      </c>
      <c r="F26" s="600"/>
      <c r="G26" s="599"/>
      <c r="H26" s="601">
        <f t="shared" si="0"/>
        <v>0.8062848050914877</v>
      </c>
      <c r="I26" s="602"/>
      <c r="J26" s="603"/>
      <c r="K26" s="614"/>
      <c r="L26" s="614"/>
      <c r="M26" s="614"/>
    </row>
    <row r="27" spans="2:13" ht="24.9" customHeight="1" x14ac:dyDescent="0.3">
      <c r="B27" s="98" t="s">
        <v>40</v>
      </c>
      <c r="C27" s="598">
        <v>8195</v>
      </c>
      <c r="D27" s="599"/>
      <c r="E27" s="598">
        <v>6741</v>
      </c>
      <c r="F27" s="600"/>
      <c r="G27" s="599"/>
      <c r="H27" s="601">
        <f t="shared" si="0"/>
        <v>0.82257474069554604</v>
      </c>
      <c r="I27" s="602"/>
      <c r="J27" s="603"/>
      <c r="K27" s="614"/>
      <c r="L27" s="614"/>
      <c r="M27" s="614"/>
    </row>
    <row r="28" spans="2:13" ht="24.9" customHeight="1" x14ac:dyDescent="0.3">
      <c r="B28" s="98" t="s">
        <v>41</v>
      </c>
      <c r="C28" s="598">
        <v>11294</v>
      </c>
      <c r="D28" s="599"/>
      <c r="E28" s="598">
        <v>9521</v>
      </c>
      <c r="F28" s="600"/>
      <c r="G28" s="599"/>
      <c r="H28" s="601">
        <f t="shared" si="0"/>
        <v>0.84301398972905972</v>
      </c>
      <c r="I28" s="602"/>
      <c r="J28" s="603"/>
      <c r="K28" s="614"/>
      <c r="L28" s="614"/>
      <c r="M28" s="614"/>
    </row>
    <row r="29" spans="2:13" ht="24.9" customHeight="1" x14ac:dyDescent="0.3">
      <c r="B29" s="98" t="s">
        <v>42</v>
      </c>
      <c r="C29" s="598">
        <v>10764</v>
      </c>
      <c r="D29" s="599"/>
      <c r="E29" s="598">
        <v>9202</v>
      </c>
      <c r="F29" s="600"/>
      <c r="G29" s="599"/>
      <c r="H29" s="601">
        <f t="shared" si="0"/>
        <v>0.85488665923448537</v>
      </c>
      <c r="I29" s="602"/>
      <c r="J29" s="603"/>
      <c r="K29" s="614"/>
      <c r="L29" s="614"/>
      <c r="M29" s="614"/>
    </row>
    <row r="30" spans="2:13" ht="22.35" customHeight="1" x14ac:dyDescent="0.3">
      <c r="B30" s="98" t="s">
        <v>43</v>
      </c>
      <c r="C30" s="598">
        <v>8967</v>
      </c>
      <c r="D30" s="599"/>
      <c r="E30" s="598">
        <v>7891</v>
      </c>
      <c r="F30" s="600"/>
      <c r="G30" s="599"/>
      <c r="H30" s="601">
        <f>E30/C30</f>
        <v>0.88000446080071371</v>
      </c>
      <c r="I30" s="602"/>
      <c r="J30" s="603"/>
      <c r="K30" s="614"/>
      <c r="L30" s="614"/>
      <c r="M30" s="614"/>
    </row>
    <row r="31" spans="2:13" ht="22.35" customHeight="1" x14ac:dyDescent="0.3">
      <c r="B31" s="98" t="s">
        <v>44</v>
      </c>
      <c r="C31" s="598">
        <v>12081</v>
      </c>
      <c r="D31" s="599">
        <v>12081</v>
      </c>
      <c r="E31" s="598">
        <v>10730</v>
      </c>
      <c r="F31" s="600"/>
      <c r="G31" s="599">
        <v>10730</v>
      </c>
      <c r="H31" s="601">
        <f>E31/C31</f>
        <v>0.88817150898104458</v>
      </c>
      <c r="I31" s="602"/>
      <c r="J31" s="603"/>
      <c r="K31" s="160"/>
      <c r="L31" s="161"/>
      <c r="M31" s="161"/>
    </row>
    <row r="32" spans="2:13" ht="22.35" customHeight="1" x14ac:dyDescent="0.3">
      <c r="B32" s="98" t="s">
        <v>45</v>
      </c>
      <c r="C32" s="598">
        <v>11819</v>
      </c>
      <c r="D32" s="599">
        <v>11819</v>
      </c>
      <c r="E32" s="598">
        <v>9974</v>
      </c>
      <c r="F32" s="600"/>
      <c r="G32" s="599"/>
      <c r="H32" s="601">
        <f>E32/C32</f>
        <v>0.8438954226245875</v>
      </c>
      <c r="I32" s="602"/>
      <c r="J32" s="603"/>
      <c r="K32" s="161"/>
      <c r="L32" s="161"/>
      <c r="M32" s="161"/>
    </row>
    <row r="33" spans="2:10" x14ac:dyDescent="0.3">
      <c r="B33" s="466" t="s">
        <v>46</v>
      </c>
      <c r="C33" s="466"/>
      <c r="D33" s="466"/>
      <c r="E33" s="466"/>
      <c r="F33" s="466"/>
      <c r="G33" s="466"/>
      <c r="H33" s="466"/>
      <c r="I33" s="466"/>
      <c r="J33" s="466"/>
    </row>
    <row r="34" spans="2:10" x14ac:dyDescent="0.3">
      <c r="B34" s="109"/>
      <c r="C34" s="110"/>
      <c r="D34" s="110"/>
      <c r="E34" s="110"/>
      <c r="F34" s="110"/>
      <c r="G34" s="110"/>
      <c r="H34" s="110"/>
      <c r="I34" s="110"/>
      <c r="J34" s="111"/>
    </row>
    <row r="35" spans="2:10" x14ac:dyDescent="0.3">
      <c r="B35" s="112"/>
      <c r="C35" s="113"/>
      <c r="D35" s="113"/>
      <c r="E35" s="113"/>
      <c r="F35" s="113"/>
      <c r="G35" s="113"/>
      <c r="H35" s="113"/>
      <c r="I35" s="113"/>
      <c r="J35" s="114"/>
    </row>
    <row r="36" spans="2:10" x14ac:dyDescent="0.3">
      <c r="B36" s="112"/>
      <c r="C36" s="113"/>
      <c r="D36" s="113"/>
      <c r="E36" s="113"/>
      <c r="F36" s="113"/>
      <c r="G36" s="113"/>
      <c r="H36" s="113"/>
      <c r="I36" s="113"/>
      <c r="J36" s="114"/>
    </row>
    <row r="37" spans="2:10" x14ac:dyDescent="0.3">
      <c r="B37" s="112"/>
      <c r="C37" s="113"/>
      <c r="D37" s="113"/>
      <c r="E37" s="113"/>
      <c r="F37" s="113"/>
      <c r="G37" s="113"/>
      <c r="H37" s="113"/>
      <c r="I37" s="113"/>
      <c r="J37" s="114"/>
    </row>
    <row r="38" spans="2:10" x14ac:dyDescent="0.3">
      <c r="B38" s="112"/>
      <c r="C38" s="113"/>
      <c r="D38" s="113"/>
      <c r="E38" s="113"/>
      <c r="F38" s="113"/>
      <c r="G38" s="113"/>
      <c r="H38" s="113"/>
      <c r="I38" s="113"/>
      <c r="J38" s="114"/>
    </row>
    <row r="39" spans="2:10" x14ac:dyDescent="0.3">
      <c r="B39" s="112"/>
      <c r="C39" s="113"/>
      <c r="D39" s="113"/>
      <c r="E39" s="113"/>
      <c r="F39" s="113"/>
      <c r="G39" s="113"/>
      <c r="H39" s="113"/>
      <c r="I39" s="113"/>
      <c r="J39" s="114"/>
    </row>
    <row r="40" spans="2:10" x14ac:dyDescent="0.3">
      <c r="B40" s="112"/>
      <c r="C40" s="113"/>
      <c r="D40" s="113"/>
      <c r="E40" s="113"/>
      <c r="F40" s="113"/>
      <c r="G40" s="113"/>
      <c r="H40" s="113"/>
      <c r="I40" s="113"/>
      <c r="J40" s="114"/>
    </row>
    <row r="41" spans="2:10" x14ac:dyDescent="0.3">
      <c r="B41" s="112"/>
      <c r="C41" s="113"/>
      <c r="D41" s="113"/>
      <c r="E41" s="113"/>
      <c r="F41" s="113"/>
      <c r="G41" s="113"/>
      <c r="H41" s="113"/>
      <c r="I41" s="113"/>
      <c r="J41" s="114"/>
    </row>
    <row r="42" spans="2:10" x14ac:dyDescent="0.3">
      <c r="B42" s="112"/>
      <c r="C42" s="113"/>
      <c r="D42" s="113"/>
      <c r="E42" s="113"/>
      <c r="F42" s="113"/>
      <c r="G42" s="113"/>
      <c r="H42" s="113"/>
      <c r="I42" s="113"/>
      <c r="J42" s="114"/>
    </row>
    <row r="43" spans="2:10" x14ac:dyDescent="0.3">
      <c r="B43" s="112"/>
      <c r="C43" s="113"/>
      <c r="D43" s="113"/>
      <c r="E43" s="113"/>
      <c r="F43" s="113"/>
      <c r="G43" s="113"/>
      <c r="H43" s="113"/>
      <c r="I43" s="113"/>
      <c r="J43" s="114"/>
    </row>
    <row r="44" spans="2:10" x14ac:dyDescent="0.3">
      <c r="B44" s="604" t="s">
        <v>47</v>
      </c>
      <c r="C44" s="604"/>
      <c r="D44" s="604"/>
      <c r="E44" s="604"/>
      <c r="F44" s="604"/>
      <c r="G44" s="604"/>
      <c r="H44" s="604"/>
      <c r="I44" s="604"/>
      <c r="J44" s="604"/>
    </row>
    <row r="45" spans="2:10" x14ac:dyDescent="0.3">
      <c r="B45" s="605" t="s">
        <v>202</v>
      </c>
      <c r="C45" s="606"/>
      <c r="D45" s="606"/>
      <c r="E45" s="606"/>
      <c r="F45" s="606"/>
      <c r="G45" s="606"/>
      <c r="H45" s="606"/>
      <c r="I45" s="606"/>
      <c r="J45" s="607"/>
    </row>
    <row r="46" spans="2:10" x14ac:dyDescent="0.3">
      <c r="B46" s="608"/>
      <c r="C46" s="609"/>
      <c r="D46" s="609"/>
      <c r="E46" s="609"/>
      <c r="F46" s="609"/>
      <c r="G46" s="609"/>
      <c r="H46" s="609"/>
      <c r="I46" s="609"/>
      <c r="J46" s="610"/>
    </row>
    <row r="47" spans="2:10" x14ac:dyDescent="0.3">
      <c r="B47" s="608"/>
      <c r="C47" s="609"/>
      <c r="D47" s="609"/>
      <c r="E47" s="609"/>
      <c r="F47" s="609"/>
      <c r="G47" s="609"/>
      <c r="H47" s="609"/>
      <c r="I47" s="609"/>
      <c r="J47" s="610"/>
    </row>
    <row r="48" spans="2:10" x14ac:dyDescent="0.3">
      <c r="B48" s="608"/>
      <c r="C48" s="609"/>
      <c r="D48" s="609"/>
      <c r="E48" s="609"/>
      <c r="F48" s="609"/>
      <c r="G48" s="609"/>
      <c r="H48" s="609"/>
      <c r="I48" s="609"/>
      <c r="J48" s="610"/>
    </row>
    <row r="49" spans="2:11" x14ac:dyDescent="0.3">
      <c r="B49" s="608"/>
      <c r="C49" s="609"/>
      <c r="D49" s="609"/>
      <c r="E49" s="609"/>
      <c r="F49" s="609"/>
      <c r="G49" s="609"/>
      <c r="H49" s="609"/>
      <c r="I49" s="609"/>
      <c r="J49" s="610"/>
    </row>
    <row r="50" spans="2:11" x14ac:dyDescent="0.3">
      <c r="B50" s="608"/>
      <c r="C50" s="609"/>
      <c r="D50" s="609"/>
      <c r="E50" s="609"/>
      <c r="F50" s="609"/>
      <c r="G50" s="609"/>
      <c r="H50" s="609"/>
      <c r="I50" s="609"/>
      <c r="J50" s="610"/>
    </row>
    <row r="51" spans="2:11" x14ac:dyDescent="0.3">
      <c r="B51" s="608"/>
      <c r="C51" s="609"/>
      <c r="D51" s="609"/>
      <c r="E51" s="609"/>
      <c r="F51" s="609"/>
      <c r="G51" s="609"/>
      <c r="H51" s="609"/>
      <c r="I51" s="609"/>
      <c r="J51" s="610"/>
    </row>
    <row r="52" spans="2:11" x14ac:dyDescent="0.3">
      <c r="B52" s="611" t="s">
        <v>49</v>
      </c>
      <c r="C52" s="611"/>
      <c r="D52" s="611"/>
      <c r="E52" s="611"/>
      <c r="F52" s="611"/>
      <c r="G52" s="611"/>
      <c r="H52" s="612" t="s">
        <v>50</v>
      </c>
      <c r="I52" s="612"/>
      <c r="J52" s="612"/>
      <c r="K52" s="612"/>
    </row>
    <row r="53" spans="2:11" x14ac:dyDescent="0.3">
      <c r="B53" s="611" t="s">
        <v>51</v>
      </c>
      <c r="C53" s="611"/>
      <c r="D53" s="611"/>
      <c r="E53" s="611"/>
      <c r="F53" s="611"/>
      <c r="G53" s="611"/>
      <c r="H53" s="613" t="s">
        <v>129</v>
      </c>
      <c r="I53" s="613"/>
      <c r="J53" s="613"/>
      <c r="K53" s="162"/>
    </row>
    <row r="55" spans="2:11" customFormat="1" x14ac:dyDescent="0.3">
      <c r="B55" s="198" t="s">
        <v>53</v>
      </c>
      <c r="C55" s="199"/>
      <c r="D55" s="199"/>
      <c r="E55" s="199"/>
      <c r="F55" s="199"/>
      <c r="G55" s="199"/>
      <c r="H55" s="199"/>
      <c r="I55" s="199"/>
      <c r="J55" s="199"/>
    </row>
    <row r="56" spans="2:11" customFormat="1" x14ac:dyDescent="0.3">
      <c r="B56" s="238"/>
      <c r="C56" s="239"/>
      <c r="D56" s="239"/>
      <c r="E56" s="239"/>
      <c r="F56" s="239"/>
      <c r="G56" s="239"/>
      <c r="H56" s="239"/>
      <c r="I56" s="239"/>
      <c r="J56" s="240"/>
    </row>
    <row r="57" spans="2:11" customFormat="1" ht="31.2" x14ac:dyDescent="0.3">
      <c r="B57" s="163" t="s">
        <v>55</v>
      </c>
      <c r="C57" s="595" t="s">
        <v>69</v>
      </c>
      <c r="D57" s="596"/>
      <c r="E57" s="596"/>
      <c r="F57" s="596"/>
      <c r="G57" s="596"/>
      <c r="H57" s="596"/>
      <c r="I57" s="596"/>
      <c r="J57" s="597"/>
    </row>
    <row r="58" spans="2:11" customFormat="1" x14ac:dyDescent="0.3">
      <c r="B58" s="590" t="s">
        <v>56</v>
      </c>
      <c r="C58" s="246" t="s">
        <v>57</v>
      </c>
      <c r="D58" s="246"/>
      <c r="E58" s="247" t="s">
        <v>106</v>
      </c>
      <c r="F58" s="248"/>
      <c r="G58" s="249"/>
      <c r="H58" s="247" t="s">
        <v>107</v>
      </c>
      <c r="I58" s="248"/>
      <c r="J58" s="249"/>
    </row>
    <row r="59" spans="2:11" customFormat="1" x14ac:dyDescent="0.3">
      <c r="B59" s="591"/>
      <c r="C59" s="247" t="s">
        <v>59</v>
      </c>
      <c r="D59" s="249"/>
      <c r="E59" s="246" t="s">
        <v>60</v>
      </c>
      <c r="F59" s="246"/>
      <c r="G59" s="246"/>
      <c r="H59" s="247" t="s">
        <v>61</v>
      </c>
      <c r="I59" s="248"/>
      <c r="J59" s="249"/>
    </row>
    <row r="60" spans="2:11" customFormat="1" x14ac:dyDescent="0.3">
      <c r="B60" s="1"/>
      <c r="C60" s="1"/>
      <c r="D60" s="1"/>
      <c r="E60" s="1"/>
      <c r="F60" s="1"/>
      <c r="G60" s="1"/>
      <c r="H60" s="1"/>
      <c r="I60" s="1"/>
      <c r="J60" s="1"/>
    </row>
    <row r="61" spans="2:11" customFormat="1" x14ac:dyDescent="0.3">
      <c r="B61" s="238" t="s">
        <v>62</v>
      </c>
      <c r="C61" s="239"/>
      <c r="D61" s="239"/>
      <c r="E61" s="239"/>
      <c r="F61" s="239"/>
      <c r="G61" s="239"/>
      <c r="H61" s="239"/>
      <c r="I61" s="239"/>
      <c r="J61" s="240"/>
    </row>
    <row r="62" spans="2:11" customFormat="1" ht="31.2" x14ac:dyDescent="0.3">
      <c r="B62" s="128" t="s">
        <v>55</v>
      </c>
      <c r="C62" s="592">
        <f>H32/G16</f>
        <v>0.99281814426422066</v>
      </c>
      <c r="D62" s="593"/>
      <c r="E62" s="593"/>
      <c r="F62" s="593"/>
      <c r="G62" s="593"/>
      <c r="H62" s="593"/>
      <c r="I62" s="593"/>
      <c r="J62" s="594"/>
    </row>
    <row r="63" spans="2:11" customFormat="1" x14ac:dyDescent="0.3">
      <c r="B63" s="590" t="s">
        <v>56</v>
      </c>
      <c r="C63" s="246" t="s">
        <v>57</v>
      </c>
      <c r="D63" s="246"/>
      <c r="E63" s="247" t="s">
        <v>106</v>
      </c>
      <c r="F63" s="248"/>
      <c r="G63" s="249"/>
      <c r="H63" s="247" t="s">
        <v>107</v>
      </c>
      <c r="I63" s="248"/>
      <c r="J63" s="249"/>
    </row>
    <row r="64" spans="2:11" customFormat="1" x14ac:dyDescent="0.3">
      <c r="B64" s="591"/>
      <c r="C64" s="254" t="s">
        <v>59</v>
      </c>
      <c r="D64" s="255"/>
      <c r="E64" s="246" t="s">
        <v>60</v>
      </c>
      <c r="F64" s="246"/>
      <c r="G64" s="246"/>
      <c r="H64" s="247" t="s">
        <v>61</v>
      </c>
      <c r="I64" s="248"/>
      <c r="J64" s="249"/>
    </row>
    <row r="65" spans="2:10" customFormat="1" x14ac:dyDescent="0.3">
      <c r="B65" s="590" t="s">
        <v>63</v>
      </c>
      <c r="C65" s="247" t="s">
        <v>109</v>
      </c>
      <c r="D65" s="248"/>
      <c r="E65" s="248"/>
      <c r="F65" s="249"/>
      <c r="G65" s="247" t="s">
        <v>64</v>
      </c>
      <c r="H65" s="248"/>
      <c r="I65" s="248"/>
      <c r="J65" s="249"/>
    </row>
    <row r="66" spans="2:10" customFormat="1" x14ac:dyDescent="0.3">
      <c r="B66" s="591"/>
      <c r="C66" s="247" t="s">
        <v>65</v>
      </c>
      <c r="D66" s="248"/>
      <c r="E66" s="248"/>
      <c r="F66" s="249"/>
      <c r="G66" s="247" t="s">
        <v>61</v>
      </c>
      <c r="H66" s="248"/>
      <c r="I66" s="248"/>
      <c r="J66" s="249"/>
    </row>
    <row r="67" spans="2:10" customFormat="1" x14ac:dyDescent="0.3">
      <c r="B67" s="590" t="s">
        <v>66</v>
      </c>
      <c r="C67" s="247" t="s">
        <v>67</v>
      </c>
      <c r="D67" s="248"/>
      <c r="E67" s="248"/>
      <c r="F67" s="249"/>
      <c r="G67" s="247" t="s">
        <v>68</v>
      </c>
      <c r="H67" s="248"/>
      <c r="I67" s="248"/>
      <c r="J67" s="249"/>
    </row>
    <row r="68" spans="2:10" customFormat="1" x14ac:dyDescent="0.3">
      <c r="B68" s="591"/>
      <c r="C68" s="483" t="s">
        <v>69</v>
      </c>
      <c r="D68" s="484"/>
      <c r="E68" s="484"/>
      <c r="F68" s="485"/>
      <c r="G68" s="483" t="s">
        <v>69</v>
      </c>
      <c r="H68" s="484"/>
      <c r="I68" s="484"/>
      <c r="J68" s="485"/>
    </row>
  </sheetData>
  <mergeCells count="89">
    <mergeCell ref="C9:J9"/>
    <mergeCell ref="B2:B4"/>
    <mergeCell ref="C2:H4"/>
    <mergeCell ref="B6:J6"/>
    <mergeCell ref="C7:J7"/>
    <mergeCell ref="C8:J8"/>
    <mergeCell ref="C22:D22"/>
    <mergeCell ref="E22:G22"/>
    <mergeCell ref="H22:J22"/>
    <mergeCell ref="C10:J10"/>
    <mergeCell ref="B12:J12"/>
    <mergeCell ref="C13:J13"/>
    <mergeCell ref="C14:J14"/>
    <mergeCell ref="E15:F15"/>
    <mergeCell ref="H15:H16"/>
    <mergeCell ref="I15:J16"/>
    <mergeCell ref="E16:F16"/>
    <mergeCell ref="B18:J18"/>
    <mergeCell ref="B19:J19"/>
    <mergeCell ref="C21:D21"/>
    <mergeCell ref="E21:G21"/>
    <mergeCell ref="H21:J21"/>
    <mergeCell ref="C23:D23"/>
    <mergeCell ref="E23:G23"/>
    <mergeCell ref="H23:J23"/>
    <mergeCell ref="C24:D24"/>
    <mergeCell ref="E24:G24"/>
    <mergeCell ref="H24:J24"/>
    <mergeCell ref="K24:M30"/>
    <mergeCell ref="C25:D25"/>
    <mergeCell ref="E25:G25"/>
    <mergeCell ref="H25:J25"/>
    <mergeCell ref="C26:D26"/>
    <mergeCell ref="E26:G26"/>
    <mergeCell ref="H26:J26"/>
    <mergeCell ref="C27:D27"/>
    <mergeCell ref="E27:G27"/>
    <mergeCell ref="H27:J27"/>
    <mergeCell ref="C28:D28"/>
    <mergeCell ref="E28:G28"/>
    <mergeCell ref="H28:J28"/>
    <mergeCell ref="C29:D29"/>
    <mergeCell ref="E29:G29"/>
    <mergeCell ref="H29:J29"/>
    <mergeCell ref="C30:D30"/>
    <mergeCell ref="E30:G30"/>
    <mergeCell ref="H30:J30"/>
    <mergeCell ref="C31:D31"/>
    <mergeCell ref="E31:G31"/>
    <mergeCell ref="H31:J31"/>
    <mergeCell ref="B56:J56"/>
    <mergeCell ref="C32:D32"/>
    <mergeCell ref="E32:G32"/>
    <mergeCell ref="H32:J32"/>
    <mergeCell ref="B33:J33"/>
    <mergeCell ref="B44:J44"/>
    <mergeCell ref="B45:J51"/>
    <mergeCell ref="B52:G52"/>
    <mergeCell ref="H52:K52"/>
    <mergeCell ref="B53:G53"/>
    <mergeCell ref="H53:J53"/>
    <mergeCell ref="B55:J55"/>
    <mergeCell ref="C57:J57"/>
    <mergeCell ref="B58:B59"/>
    <mergeCell ref="C58:D58"/>
    <mergeCell ref="E58:G58"/>
    <mergeCell ref="H58:J58"/>
    <mergeCell ref="C59:D59"/>
    <mergeCell ref="E59:G59"/>
    <mergeCell ref="H59:J59"/>
    <mergeCell ref="B61:J61"/>
    <mergeCell ref="C62:J62"/>
    <mergeCell ref="B63:B64"/>
    <mergeCell ref="C63:D63"/>
    <mergeCell ref="E63:G63"/>
    <mergeCell ref="H63:J63"/>
    <mergeCell ref="C64:D64"/>
    <mergeCell ref="E64:G64"/>
    <mergeCell ref="H64:J64"/>
    <mergeCell ref="B67:B68"/>
    <mergeCell ref="C67:F67"/>
    <mergeCell ref="G67:J67"/>
    <mergeCell ref="C68:F68"/>
    <mergeCell ref="G68:J68"/>
    <mergeCell ref="B65:B66"/>
    <mergeCell ref="C65:F65"/>
    <mergeCell ref="G65:J65"/>
    <mergeCell ref="C66:F66"/>
    <mergeCell ref="G66:J66"/>
  </mergeCells>
  <conditionalFormatting sqref="C62:J62">
    <cfRule type="cellIs" dxfId="7" priority="5" operator="greaterThanOrEqual">
      <formula>0.9</formula>
    </cfRule>
    <cfRule type="cellIs" dxfId="6" priority="6" operator="between">
      <formula>0.7</formula>
      <formula>0.899999999999999</formula>
    </cfRule>
    <cfRule type="containsBlanks" dxfId="5" priority="7">
      <formula>LEN(TRIM(C62))=0</formula>
    </cfRule>
    <cfRule type="cellIs" dxfId="4" priority="8" operator="between">
      <formula>0</formula>
      <formula>0.699999999999999</formula>
    </cfRule>
  </conditionalFormatting>
  <conditionalFormatting sqref="C65:F65">
    <cfRule type="expression" dxfId="3" priority="2">
      <formula>$C$79=""</formula>
    </cfRule>
    <cfRule type="expression" dxfId="2" priority="4">
      <formula>AND(C$79&gt;=70%,$C$79&lt;80%)</formula>
    </cfRule>
  </conditionalFormatting>
  <conditionalFormatting sqref="G65:J65">
    <cfRule type="expression" dxfId="1" priority="1">
      <formula>$C$79=""</formula>
    </cfRule>
    <cfRule type="expression" dxfId="0" priority="3">
      <formula>$C$79&lt;70%</formula>
    </cfRule>
  </conditionalFormatting>
  <dataValidations count="7">
    <dataValidation allowBlank="1" showInputMessage="1" showErrorMessage="1" prompt="La meta es un propósito medible. Es el valor que se espera alcance el respectivo indicador. " sqref="B16" xr:uid="{00000000-0002-0000-0600-000000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600-000001000000}"/>
    <dataValidation allowBlank="1" showInputMessage="1" showErrorMessage="1" prompt="Seleccione una opción" sqref="E17 H15 C15:C16" xr:uid="{00000000-0002-0000-0600-000002000000}"/>
    <dataValidation type="list" allowBlank="1" showInputMessage="1" showErrorMessage="1" sqref="C10:J10" xr:uid="{00000000-0002-0000-0600-000003000000}">
      <formula1>"Eficacia, Eficiencia, Efectividad o Impacto"</formula1>
    </dataValidation>
    <dataValidation type="list" allowBlank="1" showInputMessage="1" showErrorMessage="1" sqref="C14:J14" xr:uid="{00000000-0002-0000-0600-000004000000}">
      <formula1>"Semestral, Anual, Bienal"</formula1>
    </dataValidation>
    <dataValidation type="list" allowBlank="1" showInputMessage="1" showErrorMessage="1" sqref="D15:D16" xr:uid="{00000000-0002-0000-0600-000005000000}">
      <formula1>"Número, Porcentaje, Pesos "</formula1>
    </dataValidation>
    <dataValidation type="list" allowBlank="1" showInputMessage="1" showErrorMessage="1" sqref="I15:J16" xr:uid="{00000000-0002-0000-0600-000006000000}">
      <formula1>"Semestre 2 de 2016, Año 2016"</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7000000}">
          <x14:formula1>
            <xm:f>'https://itmeduco.sharepoint.com/C:/Users/jacobobedoya/Library/Containers/com.microsoft.Excel/Data/Documents/hathor/Rendicion_de_cuentas_2016/Users/linamoreno/Documents/BIENESTAR/INDICADORES/2016/[Indicadores Socieconómico 2016-1.xlsx]Listas'!#REF!</xm:f>
          </x14:formula1>
          <xm:sqref>C8:J8</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04099F62560ECB4FBCACDD576F14E869" ma:contentTypeVersion="13" ma:contentTypeDescription="Crear nuevo documento." ma:contentTypeScope="" ma:versionID="0ec867018e196a35583f7d9498bd3eaf">
  <xsd:schema xmlns:xsd="http://www.w3.org/2001/XMLSchema" xmlns:xs="http://www.w3.org/2001/XMLSchema" xmlns:p="http://schemas.microsoft.com/office/2006/metadata/properties" xmlns:ns2="9932afc9-16b8-436e-b063-c6edd018cbfd" xmlns:ns3="4aa7f693-b1e1-4382-90e3-78f3c0a28a90" targetNamespace="http://schemas.microsoft.com/office/2006/metadata/properties" ma:root="true" ma:fieldsID="e818cb146fea25f9ddffbc6f8f30b29d" ns2:_="" ns3:_="">
    <xsd:import namespace="9932afc9-16b8-436e-b063-c6edd018cbfd"/>
    <xsd:import namespace="4aa7f693-b1e1-4382-90e3-78f3c0a28a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AutoKeyPoints" minOccurs="0"/>
                <xsd:element ref="ns2:MediaServiceKeyPoint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32afc9-16b8-436e-b063-c6edd018cb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aa7f693-b1e1-4382-90e3-78f3c0a28a90"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97F66F3-A202-4C2E-BD97-2634DD2D44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32afc9-16b8-436e-b063-c6edd018cbfd"/>
    <ds:schemaRef ds:uri="4aa7f693-b1e1-4382-90e3-78f3c0a28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6F0D04-3E35-4326-8351-C8E67A811603}">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0CAE89B1-FE88-4724-8203-447BA8B278E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AULA PEDAGÓGICA 2021-1</vt:lpstr>
      <vt:lpstr>DLLO HUMANO 2021-2</vt:lpstr>
      <vt:lpstr>SALUD 2021-2</vt:lpstr>
      <vt:lpstr>INCLUSIÓN 2021-1</vt:lpstr>
      <vt:lpstr>DEPORTES 2021-1</vt:lpstr>
      <vt:lpstr>CULTURA 2021-1</vt:lpstr>
      <vt:lpstr>SOCIOECONÓMICA 2021-1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Patricia Carmona Gonzalez</dc:creator>
  <cp:keywords/>
  <dc:description/>
  <cp:lastModifiedBy>Yessenia Cristina Garcia Carmona</cp:lastModifiedBy>
  <cp:revision/>
  <dcterms:created xsi:type="dcterms:W3CDTF">2014-05-19T19:39:35Z</dcterms:created>
  <dcterms:modified xsi:type="dcterms:W3CDTF">2022-01-14T22:51:02Z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0x01010004099F62560ECB4FBCACDD576F14E869</vt:lpwstr>
  </property>
</Properties>
</file>