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defaultThemeVersion="124226"/>
  <mc:AlternateContent xmlns:mc="http://schemas.openxmlformats.org/markup-compatibility/2006">
    <mc:Choice Requires="x15">
      <x15ac:absPath xmlns:x15ac="http://schemas.microsoft.com/office/spreadsheetml/2010/11/ac" url="J:\MARISOL\Análisis indicadores y encuesta\Análisis del indicador de funcionamiento\2021\"/>
    </mc:Choice>
  </mc:AlternateContent>
  <xr:revisionPtr revIDLastSave="0" documentId="13_ncr:1_{DE04A750-5A8B-4085-B5B4-BB4493575A05}" xr6:coauthVersionLast="47" xr6:coauthVersionMax="47" xr10:uidLastSave="{00000000-0000-0000-0000-000000000000}"/>
  <bookViews>
    <workbookView xWindow="-120" yWindow="-120" windowWidth="29040" windowHeight="15840" activeTab="1" xr2:uid="{00000000-000D-0000-FFFF-FFFF00000000}"/>
  </bookViews>
  <sheets>
    <sheet name="Ficha Suministros" sheetId="2" r:id="rId1"/>
    <sheet name="Ficha Mantenimientos" sheetId="1" r:id="rId2"/>
  </sheets>
  <definedNames>
    <definedName name="_xlnm.Print_Area" localSheetId="1">'Ficha Mantenimientos'!$A$1:$K$74</definedName>
    <definedName name="_xlnm.Print_Area" localSheetId="0">'Ficha Suministros'!$A$1:$K$85</definedName>
    <definedName name="Z_F86C3B81_255F_43AA_9F7C_592EC25ABBD9_.wvu.PrintArea" localSheetId="1" hidden="1">'Ficha Mantenimientos'!$B$1:$K$65</definedName>
    <definedName name="Z_F86C3B81_255F_43AA_9F7C_592EC25ABBD9_.wvu.PrintArea" localSheetId="0" hidden="1">'Ficha Suministros'!$B$1:$K$76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3" i="1" l="1"/>
  <c r="D23" i="1"/>
  <c r="F22" i="1"/>
  <c r="G22" i="1" s="1"/>
  <c r="K22" i="1" s="1"/>
  <c r="F23" i="1" l="1"/>
  <c r="J22" i="1"/>
  <c r="E26" i="2" l="1"/>
  <c r="D26" i="2"/>
  <c r="D82" i="2" l="1"/>
  <c r="F69" i="1"/>
  <c r="F64" i="1"/>
  <c r="F80" i="2" l="1"/>
  <c r="F75" i="2"/>
  <c r="O74" i="2" s="1"/>
  <c r="F25" i="2"/>
  <c r="G25" i="2" s="1"/>
  <c r="F24" i="2"/>
  <c r="G24" i="2" s="1"/>
  <c r="F23" i="2"/>
  <c r="G23" i="2" s="1"/>
  <c r="F22" i="2"/>
  <c r="G22" i="2" s="1"/>
  <c r="J22" i="2" l="1"/>
  <c r="F26" i="2"/>
  <c r="G26" i="2" s="1"/>
  <c r="K22" i="2"/>
  <c r="K24" i="2"/>
  <c r="J24" i="2"/>
  <c r="K23" i="2"/>
  <c r="J23" i="2"/>
  <c r="K25" i="2"/>
  <c r="J25" i="2"/>
  <c r="K26" i="2" l="1"/>
  <c r="F74" i="2"/>
  <c r="J26" i="2"/>
  <c r="G23" i="1"/>
  <c r="J23" i="1" l="1"/>
  <c r="F63" i="1"/>
  <c r="K23" i="1"/>
  <c r="D71" i="1" l="1"/>
  <c r="O63" i="1"/>
</calcChain>
</file>

<file path=xl/sharedStrings.xml><?xml version="1.0" encoding="utf-8"?>
<sst xmlns="http://schemas.openxmlformats.org/spreadsheetml/2006/main" count="151" uniqueCount="74">
  <si>
    <t xml:space="preserve">FICHA TÉCNICA DE LOS INDICADORES </t>
  </si>
  <si>
    <t>Código</t>
  </si>
  <si>
    <t>FGE 001</t>
  </si>
  <si>
    <t>Versión</t>
  </si>
  <si>
    <t>01</t>
  </si>
  <si>
    <t>Fecha</t>
  </si>
  <si>
    <t>A. Identificación del indicador</t>
  </si>
  <si>
    <t>1. Nombre del Indicador</t>
  </si>
  <si>
    <t>Funcionamiento de los Talleres y Laboratorios de Docencia e Investigación - Parque i</t>
  </si>
  <si>
    <t>2. Nombre el Proceso</t>
  </si>
  <si>
    <t>Gestión de Laboratorios</t>
  </si>
  <si>
    <t>3. Objetivo del indicador</t>
  </si>
  <si>
    <t>Realizar seguimiento al funcionamiento de los Talleres y Laboratorios de Docencia e Investigación - Parque i, con el fin de no afectar la prestación del servicio.</t>
  </si>
  <si>
    <t>4.  Tipo de Indicador:</t>
  </si>
  <si>
    <t>Eficacia</t>
  </si>
  <si>
    <t>B. Parámetros para la medición del indicador</t>
  </si>
  <si>
    <t xml:space="preserve">5.  Forma de Cálculo: </t>
  </si>
  <si>
    <t>(Número de suministros entregados / Número de suministros solicitados) x 100</t>
  </si>
  <si>
    <t>6. Frecuencia de la medición:</t>
  </si>
  <si>
    <t>Anual</t>
  </si>
  <si>
    <t>7. Línea base</t>
  </si>
  <si>
    <t>Unidad de medida línea base</t>
  </si>
  <si>
    <t>Porcentaje</t>
  </si>
  <si>
    <t>Dato línea base</t>
  </si>
  <si>
    <t>N/A</t>
  </si>
  <si>
    <t>Fecha de corte línea base</t>
  </si>
  <si>
    <t xml:space="preserve">8. Meta </t>
  </si>
  <si>
    <t>Unidad de medida de la meta</t>
  </si>
  <si>
    <t>Dato meta</t>
  </si>
  <si>
    <t>C. Medición y análisis del indicador</t>
  </si>
  <si>
    <t>9. Resultados de la medición actual e histórica</t>
  </si>
  <si>
    <t>Ítem</t>
  </si>
  <si>
    <t>Suministro solicitado</t>
  </si>
  <si>
    <t>Cantidad de suministro solicitado</t>
  </si>
  <si>
    <t>Cantidad de suministro entregado</t>
  </si>
  <si>
    <t>Resultado de medición (%)</t>
  </si>
  <si>
    <t>Seguimiento y evaluación del indicador</t>
  </si>
  <si>
    <t>Porcentaje de cumplimiento de la meta %</t>
  </si>
  <si>
    <t>Rango de gestión</t>
  </si>
  <si>
    <t>Acciones derivadas del resultado del indicador</t>
  </si>
  <si>
    <t>Gases</t>
  </si>
  <si>
    <t>Químicos</t>
  </si>
  <si>
    <t>Ferretería</t>
  </si>
  <si>
    <t>Eléctricos - Electrónica</t>
  </si>
  <si>
    <t>Total</t>
  </si>
  <si>
    <t>10. Representación gráfica de los resultados de la medición del indicador</t>
  </si>
  <si>
    <t xml:space="preserve">11. Análisis de los resultados de la medición </t>
  </si>
  <si>
    <t>12. Fecha de la última medición (d/m/a)</t>
  </si>
  <si>
    <t>13. Fuente de la información</t>
  </si>
  <si>
    <t xml:space="preserve">Solicitud de pedidos ferretería, eléctricos-electrónicos, químicos y gases - Actas de entrega de suministros </t>
  </si>
  <si>
    <t>D. Seguimiento y evaluación del indicador</t>
  </si>
  <si>
    <t>Seguimiento del indicador</t>
  </si>
  <si>
    <t xml:space="preserve">14. Porcentaje de cumplimiento de la meta </t>
  </si>
  <si>
    <t xml:space="preserve">15. Rango de Gestión </t>
  </si>
  <si>
    <t>Bueno</t>
  </si>
  <si>
    <t xml:space="preserve">Deficiente </t>
  </si>
  <si>
    <t xml:space="preserve">≥ 90% </t>
  </si>
  <si>
    <r>
      <t xml:space="preserve">&lt; 90% </t>
    </r>
    <r>
      <rPr>
        <strike/>
        <sz val="12"/>
        <color theme="3"/>
        <rFont val="Times New Roman"/>
        <family val="1"/>
      </rPr>
      <t>&amp;</t>
    </r>
    <r>
      <rPr>
        <sz val="12"/>
        <color theme="3"/>
        <rFont val="Times New Roman"/>
        <family val="1"/>
      </rPr>
      <t xml:space="preserve">  ≥ 70%</t>
    </r>
  </si>
  <si>
    <t>&lt; 70%</t>
  </si>
  <si>
    <t>Evaluación del indicador</t>
  </si>
  <si>
    <t>16. Acciones derivadas del resultado del indicador</t>
  </si>
  <si>
    <t>Acciones correctivas</t>
  </si>
  <si>
    <t>&lt; 80% &amp; ≥ 70%</t>
  </si>
  <si>
    <t>17. Identificación de las acciones emprendidas derivadas del resultado del indicador</t>
  </si>
  <si>
    <t>Identificación de la acción preventiva emprendida</t>
  </si>
  <si>
    <t>Identificación de la acción correctiva emprendida</t>
  </si>
  <si>
    <t>(Número de mantenimientos ejecutados / Número de mantenimientos solicitados) x 100</t>
  </si>
  <si>
    <t>Mantenimientos solicitados</t>
  </si>
  <si>
    <t>Cantidad de  mantenimientos solicitados</t>
  </si>
  <si>
    <t>Cantidad de  mantenimientos entregados</t>
  </si>
  <si>
    <t>Mantenimiento eléctrico - mecánico</t>
  </si>
  <si>
    <t>Solicitudes de mantenimiento eléctricos y mecánicos - Actas de entrega de mantenimientos</t>
  </si>
  <si>
    <r>
      <t>La medición realizada al indicador anual "Funcionamiento de los Talleres y Laboratorios de Docencia e Investigación - parque i" del proceso Gestión de Laboratorios, se realizó con corte al último semestre del año 2021. Su medición, permitió identificar la cantidad de suministros entregados en relación con la cantidad de suministros solicitados por los responsables de los Talleres y Laboratorios de Docencia e Investigación, verificando a su vez cuales elementos no fueron entregados. 
Los suministros de gases, químicos, ferretería, eléctricos y electrónicos, son solicitados a demanda para la prestación del servicio de los Talleres y Laboratorios de Docencia e Investigación y los cuales estan disponibles por todo el año. Su resultado estuvo en el rango de gestión "Bueno" con porcentaje de cumplimiento del 100 %. Este resultado informa, que los suministros entregados suplieron la necesidad de cada espacio para la ejecución de sus actividades cotidianas y que el proceso realizado entre el personal responsable del contrato y el proveedor fue satisfactorio, donde incluye elementos claves cómo comunicación, respuesta oportuna y entrega efectiva. 
Para los suministros de gases, se solicitaron 336, de los cuales 1 no fué entregado (representa un 0,29 %). La razón de la no entrega del cilindro de gas está enmarcada en que no tenía un cilindro vacío para hacer el recambio solicitado.
Para los suministros de químicos, se solicitaron 2.541 unidades, de los cuales 5 no fueron entregados (representa un 0,19 %). El proveedor informó que estos insumos se encontraban descon</t>
    </r>
    <r>
      <rPr>
        <sz val="12"/>
        <rFont val="Times New Roman"/>
        <family val="1"/>
      </rPr>
      <t xml:space="preserve">tinuados y no existía un equivalente para poderlos adquirir.  
Para los suministros eléctricos y electrónica fueron solicitados 22.983 unidades, de los cuales 9 no fueron entregados (representa un 1,11 %). La no entrega estuvo enmarcada en la situación relacionado con el paro que se presentó con las empresas que manejan contenedores y su importación tuvo que ser cancelada.
</t>
    </r>
    <r>
      <rPr>
        <sz val="12"/>
        <color rgb="FF000000"/>
        <rFont val="Times New Roman"/>
        <family val="1"/>
      </rPr>
      <t xml:space="preserve">
Para los suministros de ferretería, se solicitaron 17.202 unidades, de los cuales 706 no fueron entregados (representa un 4,10 %). De la cantidad de elementos relacionados como no entregados, se tuvo algunos inconvenientes entre ellos estan:
1. Escases de elementos desde fábrica.
2. Inconvenientes en la importación.
3. Límite en el presupuesto para adquirir algunos de ellos.
Es importante resaltar que se retroalimentó oportunamente al personal que envío la solicitud con el fin de organizar internamente su adquisición en próximos procesos.
La medición del indicador, consta de la medición individual de cada uno de los suministros solicitados por los profesionales de los Talleres y Laboratorios durante el año 2021. Estos suministros son el principal soporte para la realización de prácticas, trabajo independiente o proyectos de investigación en los 85 espacios del Centro de Laboratorios, los cuales se encuentran ubicados en cuatro de las seis sedes de la institución (Robledo, Fraternidad, Castilla y La Floresta).</t>
    </r>
  </si>
  <si>
    <t>La medición realizada al indicador anual "Funcionamiento de los Talleres y Laboratorios de Docencia e Investigación - parque i" del proceso Gestión de Laboratorios, se realizó con corte al último semestre del año 2021. Su medición, permitió identificar la cantidad de mantenimientos solicitados en relación con la cantidad de mantenimientos ejecutados de los Talleres y Laboratorios de Docencia e Investigación.
El contrato de mantenimiento eléctrico y mecánico para los equipos de los Talleres y Laboratorios de Docencia e Investigación, son solicitados a demanda por los responsables de cada espacio y los cuales estan disponibles por todo el año. 
En relación con los resultados obtenidos en el indicador, se puede observar que los mantenimientos eléctricos y mecánicos realizados durante este período, tuvieron un resultado "Bueno". 
Se solicitó el mantenimiento correctivo a 190 equipos, de los cuales 5 no fueron reparados (representa un 2,97 %). Los equipos que no fueron reparados uno (1) de ellos pertenece al Taller de Máquinas y Herramientas y los otros cuatro (4) restantes pertenecen al Laboratorio de Curaduría, la razón, es debido a que su reparación debía ser a través de contratación directa de la marca representada.
Los equipos a los cuales se les ejecutó el mantenimiento por parte del proveedor, fueron entregados al responsable del espacio a entera satisfacción, por lo que se concluye que hubo un adecuado trabajo de seguimiento, comunicación y respuesta asertiva por parte del proveedor y el personal responsable del centro de laboratorios. 
Los mantenimientos a los equipos son de vital importancia realizarlos, para asegurar una adecuada prestación del servicio.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</si>
</sst>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164" formatCode="yyyy\-mm\-dd;@"/>
    <numFmt numFmtId="165" formatCode="_-* #.##0.00_-;\-* #.##0.00_-;_-* &quot;-&quot;??_-;_-@_-"/>
    <numFmt numFmtId="166" formatCode="0.000"/>
  </numFmts>
  <fonts count="17" x14ac:knownFonts="1">
    <font>
      <sz val="11"/>
      <color theme="1"/>
      <name val="Calibri"/>
      <family val="2"/>
      <scheme val="minor"/>
    </font>
    <font>
      <sz val="11"/>
      <color theme="1"/>
      <name val="Calibri"/>
      <family val="2"/>
      <scheme val="minor"/>
    </font>
    <font>
      <sz val="12"/>
      <color theme="1"/>
      <name val="Times New Roman"/>
      <family val="1"/>
    </font>
    <font>
      <sz val="12"/>
      <color rgb="FFFF0000"/>
      <name val="Times New Roman"/>
      <family val="1"/>
    </font>
    <font>
      <b/>
      <sz val="12"/>
      <name val="Times New Roman"/>
      <family val="1"/>
    </font>
    <font>
      <sz val="12"/>
      <name val="Times New Roman"/>
      <family val="1"/>
    </font>
    <font>
      <sz val="12"/>
      <color theme="0"/>
      <name val="Times New Roman"/>
      <family val="1"/>
    </font>
    <font>
      <sz val="12"/>
      <color theme="3"/>
      <name val="Times New Roman"/>
      <family val="1"/>
    </font>
    <font>
      <b/>
      <sz val="12"/>
      <color theme="1"/>
      <name val="Times New Roman"/>
      <family val="1"/>
    </font>
    <font>
      <sz val="12"/>
      <color rgb="FF000000"/>
      <name val="Times New Roman"/>
      <family val="1"/>
    </font>
    <font>
      <sz val="12"/>
      <color theme="1"/>
      <name val="Calibri"/>
      <family val="2"/>
      <scheme val="minor"/>
    </font>
    <font>
      <sz val="10"/>
      <name val="Arial"/>
      <family val="2"/>
    </font>
    <font>
      <sz val="12"/>
      <name val="Arial"/>
      <family val="2"/>
    </font>
    <font>
      <sz val="10"/>
      <name val="MS Sans Serif"/>
      <family val="2"/>
    </font>
    <font>
      <strike/>
      <sz val="12"/>
      <color theme="3"/>
      <name val="Times New Roman"/>
      <family val="1"/>
    </font>
    <font>
      <sz val="12"/>
      <color theme="4" tint="-0.499984740745262"/>
      <name val="Times New Roman"/>
      <family val="1"/>
    </font>
    <font>
      <sz val="12"/>
      <color theme="4" tint="-0.249977111117893"/>
      <name val="Times New Roman"/>
      <family val="1"/>
    </font>
  </fonts>
  <fills count="5">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indexed="1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17">
    <xf numFmtId="0" fontId="0" fillId="0" borderId="0"/>
    <xf numFmtId="41" fontId="10"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1" fillId="0" borderId="0" applyFont="0" applyFill="0" applyBorder="0" applyAlignment="0" applyProtection="0"/>
    <xf numFmtId="166" fontId="1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1" fillId="0" borderId="0"/>
    <xf numFmtId="0" fontId="12" fillId="0" borderId="0"/>
    <xf numFmtId="0" fontId="11" fillId="0" borderId="0"/>
    <xf numFmtId="0" fontId="13" fillId="0" borderId="0"/>
    <xf numFmtId="9" fontId="11" fillId="0" borderId="0" applyFont="0" applyFill="0" applyBorder="0" applyAlignment="0" applyProtection="0"/>
    <xf numFmtId="9" fontId="11" fillId="4" borderId="4" applyNumberFormat="0" applyFont="0" applyFill="0" applyBorder="0" applyAlignment="0" applyProtection="0">
      <alignment vertical="center"/>
    </xf>
    <xf numFmtId="9" fontId="13" fillId="0" borderId="0" applyFont="0" applyFill="0" applyBorder="0" applyAlignment="0" applyProtection="0"/>
  </cellStyleXfs>
  <cellXfs count="95">
    <xf numFmtId="0" fontId="0" fillId="0" borderId="0" xfId="0"/>
    <xf numFmtId="0" fontId="2" fillId="0" borderId="0" xfId="0" applyFont="1"/>
    <xf numFmtId="0" fontId="3" fillId="0" borderId="0" xfId="0" applyFont="1"/>
    <xf numFmtId="0" fontId="5" fillId="0" borderId="4" xfId="0" applyFont="1" applyBorder="1"/>
    <xf numFmtId="0" fontId="5" fillId="0" borderId="5" xfId="0" applyFont="1" applyBorder="1" applyAlignment="1">
      <alignment horizontal="left"/>
    </xf>
    <xf numFmtId="49" fontId="5" fillId="0" borderId="5" xfId="0" applyNumberFormat="1" applyFont="1" applyBorder="1" applyAlignment="1">
      <alignment horizontal="left"/>
    </xf>
    <xf numFmtId="164" fontId="5" fillId="0" borderId="5" xfId="0" applyNumberFormat="1" applyFont="1" applyBorder="1" applyAlignment="1">
      <alignment horizontal="left"/>
    </xf>
    <xf numFmtId="9" fontId="8" fillId="0" borderId="12" xfId="0" applyNumberFormat="1" applyFont="1" applyBorder="1" applyAlignment="1">
      <alignment vertical="center" wrapText="1"/>
    </xf>
    <xf numFmtId="9" fontId="8" fillId="0" borderId="5" xfId="0" applyNumberFormat="1" applyFont="1" applyBorder="1" applyAlignment="1">
      <alignment vertical="center" wrapText="1"/>
    </xf>
    <xf numFmtId="0" fontId="2" fillId="0" borderId="3" xfId="0" applyFont="1" applyBorder="1" applyAlignment="1">
      <alignment vertical="center" wrapText="1"/>
    </xf>
    <xf numFmtId="0" fontId="2" fillId="0" borderId="13" xfId="0" applyFont="1" applyBorder="1" applyAlignment="1">
      <alignment vertical="center" wrapText="1"/>
    </xf>
    <xf numFmtId="9" fontId="2" fillId="0" borderId="0" xfId="0" applyNumberFormat="1" applyFont="1"/>
    <xf numFmtId="0" fontId="7" fillId="3" borderId="4" xfId="0" applyFont="1" applyFill="1" applyBorder="1" applyAlignment="1">
      <alignment vertical="center" wrapText="1"/>
    </xf>
    <xf numFmtId="0" fontId="15" fillId="0" borderId="11" xfId="0" applyFont="1" applyBorder="1" applyAlignment="1">
      <alignment vertical="center" wrapText="1"/>
    </xf>
    <xf numFmtId="0" fontId="7" fillId="3"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15" fillId="0" borderId="11" xfId="0" applyFont="1" applyBorder="1" applyAlignment="1">
      <alignment horizontal="left" vertical="center" wrapText="1"/>
    </xf>
    <xf numFmtId="0" fontId="15" fillId="0" borderId="5" xfId="0" applyFont="1" applyBorder="1" applyAlignment="1">
      <alignment horizontal="left" vertical="center" wrapText="1"/>
    </xf>
    <xf numFmtId="0" fontId="16" fillId="0" borderId="4" xfId="0" applyFont="1" applyBorder="1" applyAlignment="1">
      <alignment horizontal="center" vertical="center" wrapText="1"/>
    </xf>
    <xf numFmtId="9" fontId="16" fillId="0" borderId="4" xfId="0" applyNumberFormat="1" applyFont="1" applyBorder="1" applyAlignment="1">
      <alignment horizontal="center" vertical="center" wrapText="1"/>
    </xf>
    <xf numFmtId="0" fontId="2" fillId="0" borderId="14" xfId="0" applyFont="1" applyBorder="1" applyAlignment="1">
      <alignment vertical="center" wrapText="1"/>
    </xf>
    <xf numFmtId="0" fontId="2" fillId="0" borderId="15" xfId="0" applyFont="1" applyBorder="1" applyAlignment="1">
      <alignment vertical="center" wrapText="1"/>
    </xf>
    <xf numFmtId="0" fontId="15" fillId="0" borderId="0" xfId="0" applyFont="1" applyAlignment="1">
      <alignment horizontal="left" vertical="center" wrapText="1"/>
    </xf>
    <xf numFmtId="0" fontId="7" fillId="0" borderId="4" xfId="0" applyFont="1" applyBorder="1" applyAlignment="1">
      <alignment horizontal="left" vertical="center" wrapText="1"/>
    </xf>
    <xf numFmtId="9" fontId="15" fillId="0" borderId="4" xfId="0" applyNumberFormat="1" applyFont="1" applyBorder="1" applyAlignment="1">
      <alignment horizontal="left" vertical="center"/>
    </xf>
    <xf numFmtId="0" fontId="2" fillId="0" borderId="5" xfId="0" applyFont="1" applyBorder="1" applyAlignment="1">
      <alignment horizontal="center" vertical="center" wrapText="1"/>
    </xf>
    <xf numFmtId="0" fontId="2" fillId="0" borderId="4" xfId="0" applyFont="1" applyBorder="1" applyAlignment="1">
      <alignment horizontal="center" vertical="center" wrapText="1"/>
    </xf>
    <xf numFmtId="0" fontId="7" fillId="3" borderId="2" xfId="0" applyFont="1" applyFill="1" applyBorder="1" applyAlignment="1">
      <alignment horizontal="left" vertical="center" wrapText="1"/>
    </xf>
    <xf numFmtId="0" fontId="7" fillId="3" borderId="13" xfId="0" applyFont="1" applyFill="1" applyBorder="1" applyAlignment="1">
      <alignment horizontal="left" vertical="center" wrapText="1"/>
    </xf>
    <xf numFmtId="0" fontId="7" fillId="3" borderId="9" xfId="0" applyFont="1" applyFill="1" applyBorder="1" applyAlignment="1">
      <alignment horizontal="left" vertical="center" wrapText="1"/>
    </xf>
    <xf numFmtId="0" fontId="7" fillId="3" borderId="14" xfId="0" applyFont="1" applyFill="1" applyBorder="1" applyAlignment="1">
      <alignment horizontal="left"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5" xfId="0" applyFont="1" applyBorder="1" applyAlignment="1">
      <alignment horizontal="center" vertical="center" wrapText="1"/>
    </xf>
    <xf numFmtId="0" fontId="7" fillId="3" borderId="11" xfId="0" applyFont="1" applyFill="1" applyBorder="1" applyAlignment="1">
      <alignment horizontal="center"/>
    </xf>
    <xf numFmtId="0" fontId="7" fillId="3" borderId="12" xfId="0" applyFont="1" applyFill="1" applyBorder="1" applyAlignment="1">
      <alignment horizontal="center"/>
    </xf>
    <xf numFmtId="0" fontId="7" fillId="3" borderId="5" xfId="0" applyFont="1" applyFill="1" applyBorder="1" applyAlignment="1">
      <alignment horizontal="center"/>
    </xf>
    <xf numFmtId="0" fontId="7" fillId="3" borderId="11" xfId="0" applyFont="1" applyFill="1" applyBorder="1" applyAlignment="1">
      <alignment horizontal="left" vertical="center" wrapText="1"/>
    </xf>
    <xf numFmtId="0" fontId="7" fillId="3" borderId="12" xfId="0" applyFont="1" applyFill="1" applyBorder="1" applyAlignment="1">
      <alignment horizontal="left" vertical="center" wrapText="1"/>
    </xf>
    <xf numFmtId="0" fontId="7" fillId="3" borderId="5" xfId="0" applyFont="1" applyFill="1" applyBorder="1" applyAlignment="1">
      <alignment horizontal="left"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5" xfId="0" applyFont="1" applyBorder="1" applyAlignment="1">
      <alignment horizontal="center" vertical="center" wrapText="1"/>
    </xf>
    <xf numFmtId="0" fontId="7" fillId="0" borderId="4" xfId="0" applyFont="1" applyBorder="1" applyAlignment="1">
      <alignment horizontal="center" vertical="center" wrapText="1"/>
    </xf>
    <xf numFmtId="0" fontId="6" fillId="2" borderId="11" xfId="0" applyFont="1" applyFill="1" applyBorder="1" applyAlignment="1">
      <alignment horizontal="center"/>
    </xf>
    <xf numFmtId="0" fontId="6" fillId="2" borderId="12" xfId="0" applyFont="1" applyFill="1" applyBorder="1" applyAlignment="1">
      <alignment horizontal="center"/>
    </xf>
    <xf numFmtId="0" fontId="6" fillId="2" borderId="5" xfId="0" applyFont="1" applyFill="1" applyBorder="1" applyAlignment="1">
      <alignment horizontal="center"/>
    </xf>
    <xf numFmtId="9" fontId="15" fillId="0" borderId="11" xfId="0" applyNumberFormat="1" applyFont="1" applyBorder="1" applyAlignment="1">
      <alignment horizontal="center" vertical="center" wrapText="1"/>
    </xf>
    <xf numFmtId="9" fontId="15" fillId="0" borderId="12" xfId="0" applyNumberFormat="1" applyFont="1" applyBorder="1" applyAlignment="1">
      <alignment horizontal="center" vertical="center" wrapText="1"/>
    </xf>
    <xf numFmtId="9" fontId="15" fillId="0" borderId="5" xfId="0" applyNumberFormat="1" applyFont="1" applyBorder="1" applyAlignment="1">
      <alignment horizontal="center" vertical="center" wrapText="1"/>
    </xf>
    <xf numFmtId="9" fontId="16" fillId="0" borderId="11" xfId="0" applyNumberFormat="1" applyFont="1" applyBorder="1" applyAlignment="1">
      <alignment horizontal="center" vertical="center"/>
    </xf>
    <xf numFmtId="9" fontId="16" fillId="0" borderId="12" xfId="0" applyNumberFormat="1" applyFont="1" applyBorder="1" applyAlignment="1">
      <alignment horizontal="center" vertical="center"/>
    </xf>
    <xf numFmtId="9" fontId="16" fillId="0" borderId="5" xfId="0" applyNumberFormat="1" applyFont="1" applyBorder="1" applyAlignment="1">
      <alignment horizontal="center" vertical="center"/>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2" fillId="0" borderId="4" xfId="0" applyFont="1" applyBorder="1" applyAlignment="1">
      <alignment horizontal="center" vertical="center" wrapText="1"/>
    </xf>
    <xf numFmtId="0" fontId="9" fillId="0" borderId="2" xfId="0" applyFont="1" applyBorder="1" applyAlignment="1">
      <alignment horizontal="justify" vertical="top" wrapText="1"/>
    </xf>
    <xf numFmtId="0" fontId="9" fillId="0" borderId="3" xfId="0" applyFont="1" applyBorder="1" applyAlignment="1">
      <alignment horizontal="justify" vertical="top" wrapText="1"/>
    </xf>
    <xf numFmtId="0" fontId="9" fillId="0" borderId="13" xfId="0" applyFont="1" applyBorder="1" applyAlignment="1">
      <alignment horizontal="justify" vertical="top" wrapText="1"/>
    </xf>
    <xf numFmtId="0" fontId="9" fillId="0" borderId="7" xfId="0" applyFont="1" applyBorder="1" applyAlignment="1">
      <alignment horizontal="justify" vertical="top" wrapText="1"/>
    </xf>
    <xf numFmtId="0" fontId="9" fillId="0" borderId="0" xfId="0" applyFont="1" applyAlignment="1">
      <alignment horizontal="justify" vertical="top" wrapText="1"/>
    </xf>
    <xf numFmtId="0" fontId="9" fillId="0" borderId="15" xfId="0" applyFont="1" applyBorder="1" applyAlignment="1">
      <alignment horizontal="justify" vertical="top" wrapText="1"/>
    </xf>
    <xf numFmtId="0" fontId="7" fillId="3" borderId="4" xfId="0" applyFont="1" applyFill="1" applyBorder="1" applyAlignment="1">
      <alignment horizontal="center" vertical="center" wrapText="1"/>
    </xf>
    <xf numFmtId="0" fontId="7" fillId="3" borderId="11" xfId="0" applyFont="1" applyFill="1" applyBorder="1" applyAlignment="1">
      <alignment vertical="center" wrapText="1"/>
    </xf>
    <xf numFmtId="0" fontId="7" fillId="3" borderId="5" xfId="0" applyFont="1" applyFill="1" applyBorder="1" applyAlignment="1">
      <alignment vertical="center" wrapText="1"/>
    </xf>
    <xf numFmtId="0" fontId="7" fillId="0" borderId="11" xfId="0" applyFont="1" applyBorder="1" applyAlignment="1">
      <alignment vertical="center" wrapText="1"/>
    </xf>
    <xf numFmtId="0" fontId="7" fillId="0" borderId="5" xfId="0" applyFont="1" applyBorder="1" applyAlignment="1">
      <alignment vertical="center" wrapText="1"/>
    </xf>
    <xf numFmtId="0" fontId="7" fillId="0" borderId="1" xfId="0" applyFont="1" applyBorder="1" applyAlignment="1">
      <alignment horizontal="left" vertical="center" wrapText="1"/>
    </xf>
    <xf numFmtId="0" fontId="7" fillId="0" borderId="12" xfId="0" applyFont="1" applyBorder="1" applyAlignment="1">
      <alignment horizontal="left" vertical="center" wrapText="1"/>
    </xf>
    <xf numFmtId="0" fontId="7" fillId="0" borderId="5" xfId="0" applyFont="1" applyBorder="1" applyAlignment="1">
      <alignment horizontal="left" vertical="center" wrapText="1"/>
    </xf>
    <xf numFmtId="0" fontId="7" fillId="3" borderId="4" xfId="0" applyFont="1" applyFill="1" applyBorder="1" applyAlignment="1">
      <alignment vertical="center" wrapText="1"/>
    </xf>
    <xf numFmtId="0" fontId="7" fillId="0" borderId="11" xfId="0" applyFont="1" applyBorder="1" applyAlignment="1">
      <alignment horizontal="left" vertical="center" wrapText="1"/>
    </xf>
    <xf numFmtId="0" fontId="15" fillId="0" borderId="2" xfId="0" applyFont="1" applyBorder="1" applyAlignment="1">
      <alignment vertical="center" wrapText="1"/>
    </xf>
    <xf numFmtId="0" fontId="15" fillId="0" borderId="3" xfId="0" applyFont="1" applyBorder="1" applyAlignment="1">
      <alignment vertical="center" wrapText="1"/>
    </xf>
    <xf numFmtId="0" fontId="15" fillId="0" borderId="13" xfId="0" applyFont="1" applyBorder="1" applyAlignment="1">
      <alignment vertical="center" wrapText="1"/>
    </xf>
    <xf numFmtId="0" fontId="15" fillId="0" borderId="11" xfId="0" applyFont="1" applyBorder="1" applyAlignment="1">
      <alignment horizontal="left" vertical="center" wrapText="1"/>
    </xf>
    <xf numFmtId="0" fontId="15" fillId="0" borderId="12" xfId="0" applyFont="1" applyBorder="1" applyAlignment="1">
      <alignment horizontal="left" vertical="center" wrapText="1"/>
    </xf>
    <xf numFmtId="0" fontId="15" fillId="0" borderId="5" xfId="0" applyFont="1" applyBorder="1" applyAlignment="1">
      <alignment horizontal="left" vertical="center" wrapText="1"/>
    </xf>
    <xf numFmtId="0" fontId="7" fillId="0" borderId="4" xfId="0" applyFont="1" applyBorder="1" applyAlignment="1">
      <alignment horizontal="left" vertical="center" wrapText="1"/>
    </xf>
    <xf numFmtId="0" fontId="2" fillId="0" borderId="1" xfId="0" applyFont="1" applyBorder="1" applyAlignment="1">
      <alignment horizontal="center"/>
    </xf>
    <xf numFmtId="0" fontId="2" fillId="0" borderId="6" xfId="0" applyFont="1" applyBorder="1" applyAlignment="1">
      <alignment horizontal="center"/>
    </xf>
    <xf numFmtId="0" fontId="2" fillId="0" borderId="8" xfId="0" applyFont="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7" fillId="0" borderId="11" xfId="0" applyFont="1" applyBorder="1" applyAlignment="1">
      <alignment horizontal="left" vertical="center"/>
    </xf>
    <xf numFmtId="0" fontId="7" fillId="0" borderId="12" xfId="0" applyFont="1" applyBorder="1" applyAlignment="1">
      <alignment horizontal="left" vertical="center"/>
    </xf>
    <xf numFmtId="0" fontId="7" fillId="0" borderId="5" xfId="0" applyFont="1" applyBorder="1" applyAlignment="1">
      <alignment horizontal="left" vertical="center"/>
    </xf>
  </cellXfs>
  <cellStyles count="17">
    <cellStyle name="Millares [0] 2" xfId="1" xr:uid="{00000000-0005-0000-0000-000000000000}"/>
    <cellStyle name="Millares 2" xfId="2" xr:uid="{00000000-0005-0000-0000-000001000000}"/>
    <cellStyle name="Millares 3" xfId="3" xr:uid="{00000000-0005-0000-0000-000002000000}"/>
    <cellStyle name="Millares 3 2 2" xfId="4" xr:uid="{00000000-0005-0000-0000-000003000000}"/>
    <cellStyle name="Millares 3 3" xfId="5" xr:uid="{00000000-0005-0000-0000-000004000000}"/>
    <cellStyle name="Millares 4" xfId="6" xr:uid="{00000000-0005-0000-0000-000005000000}"/>
    <cellStyle name="Millares 5" xfId="7" xr:uid="{00000000-0005-0000-0000-000006000000}"/>
    <cellStyle name="Normal" xfId="0" builtinId="0"/>
    <cellStyle name="Normal 2" xfId="8" xr:uid="{00000000-0005-0000-0000-000008000000}"/>
    <cellStyle name="Normal 2 2" xfId="9" xr:uid="{00000000-0005-0000-0000-000009000000}"/>
    <cellStyle name="Normal 2 24" xfId="10" xr:uid="{00000000-0005-0000-0000-00000A000000}"/>
    <cellStyle name="Normal 3" xfId="11" xr:uid="{00000000-0005-0000-0000-00000B000000}"/>
    <cellStyle name="Normal 3 2" xfId="12" xr:uid="{00000000-0005-0000-0000-00000C000000}"/>
    <cellStyle name="Normal 4" xfId="13" xr:uid="{00000000-0005-0000-0000-00000D000000}"/>
    <cellStyle name="Porcentaje 2" xfId="14" xr:uid="{00000000-0005-0000-0000-00000E000000}"/>
    <cellStyle name="Porcentual 4 2" xfId="15" xr:uid="{00000000-0005-0000-0000-00000F000000}"/>
    <cellStyle name="Porcentual 5" xfId="16" xr:uid="{00000000-0005-0000-0000-000010000000}"/>
  </cellStyles>
  <dxfs count="12">
    <dxf>
      <fill>
        <patternFill>
          <bgColor theme="6"/>
        </patternFill>
      </fill>
    </dxf>
    <dxf>
      <fill>
        <patternFill>
          <bgColor rgb="FFFFFF66"/>
        </patternFill>
      </fill>
    </dxf>
    <dxf>
      <fill>
        <patternFill>
          <bgColor theme="6"/>
        </patternFill>
      </fill>
    </dxf>
    <dxf>
      <fill>
        <patternFill>
          <bgColor rgb="FFFFFF66"/>
        </patternFill>
      </fill>
    </dxf>
    <dxf>
      <fill>
        <patternFill>
          <bgColor theme="6"/>
        </patternFill>
      </fill>
    </dxf>
    <dxf>
      <fill>
        <patternFill>
          <bgColor rgb="FFFFFF66"/>
        </patternFill>
      </fill>
    </dxf>
    <dxf>
      <fill>
        <patternFill>
          <bgColor theme="6"/>
        </patternFill>
      </fill>
    </dxf>
    <dxf>
      <fill>
        <patternFill>
          <bgColor rgb="FFFFFF66"/>
        </patternFill>
      </fill>
    </dxf>
    <dxf>
      <fill>
        <patternFill>
          <bgColor theme="6"/>
        </patternFill>
      </fill>
    </dxf>
    <dxf>
      <fill>
        <patternFill>
          <bgColor rgb="FFFFFF66"/>
        </patternFill>
      </fill>
    </dxf>
    <dxf>
      <fill>
        <patternFill>
          <bgColor theme="6"/>
        </patternFill>
      </fill>
    </dxf>
    <dxf>
      <fill>
        <patternFill>
          <bgColor rgb="FFFFFF6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0"/>
      <c:rotY val="1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0980095434005533E-2"/>
          <c:y val="2.9649216466695796E-2"/>
          <c:w val="0.87548581135765835"/>
          <c:h val="0.87469247784225279"/>
        </c:manualLayout>
      </c:layout>
      <c:bar3DChart>
        <c:barDir val="col"/>
        <c:grouping val="clustered"/>
        <c:varyColors val="0"/>
        <c:ser>
          <c:idx val="0"/>
          <c:order val="0"/>
          <c:tx>
            <c:strRef>
              <c:f>'Ficha Suministros'!$F$20</c:f>
              <c:strCache>
                <c:ptCount val="1"/>
                <c:pt idx="0">
                  <c:v>Resultado de medición (%)</c:v>
                </c:pt>
              </c:strCache>
            </c:strRef>
          </c:tx>
          <c:spPr>
            <a:gradFill rotWithShape="1">
              <a:gsLst>
                <a:gs pos="0">
                  <a:schemeClr val="accent1">
                    <a:tint val="50000"/>
                    <a:satMod val="300000"/>
                  </a:schemeClr>
                </a:gs>
                <a:gs pos="35000">
                  <a:schemeClr val="accent1">
                    <a:tint val="37000"/>
                    <a:satMod val="300000"/>
                  </a:schemeClr>
                </a:gs>
                <a:gs pos="100000">
                  <a:schemeClr val="accent1">
                    <a:tint val="15000"/>
                    <a:satMod val="350000"/>
                  </a:schemeClr>
                </a:gs>
              </a:gsLst>
              <a:lin ang="16200000" scaled="1"/>
            </a:gradFill>
            <a:ln w="9525" cap="flat" cmpd="sng" algn="ctr">
              <a:solidFill>
                <a:schemeClr val="accent1">
                  <a:shade val="95000"/>
                </a:schemeClr>
              </a:solidFill>
              <a:round/>
            </a:ln>
            <a:effectLst>
              <a:outerShdw blurRad="40000" dist="20000" dir="5400000" rotWithShape="0">
                <a:srgbClr val="000000">
                  <a:alpha val="38000"/>
                </a:srgbClr>
              </a:outerShdw>
            </a:effectLst>
            <a:sp3d contourW="9525">
              <a:contourClr>
                <a:schemeClr val="accent1">
                  <a:shade val="95000"/>
                </a:schemeClr>
              </a:contourClr>
            </a:sp3d>
          </c:spPr>
          <c:invertIfNegative val="0"/>
          <c:dLbls>
            <c:dLbl>
              <c:idx val="0"/>
              <c:layout>
                <c:manualLayout>
                  <c:x val="1.0550608861514512E-2"/>
                  <c:y val="-1.777777066755829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B3-4B9F-9C2D-7FC010B028BF}"/>
                </c:ext>
              </c:extLst>
            </c:dLbl>
            <c:dLbl>
              <c:idx val="1"/>
              <c:layout>
                <c:manualLayout>
                  <c:x val="6.5941305384465852E-3"/>
                  <c:y val="-1.523808914362139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AB3-4B9F-9C2D-7FC010B028BF}"/>
                </c:ext>
              </c:extLst>
            </c:dLbl>
            <c:dLbl>
              <c:idx val="2"/>
              <c:layout>
                <c:manualLayout>
                  <c:x val="5.2753044307572682E-3"/>
                  <c:y val="-3.04761782872427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B3-4B9F-9C2D-7FC010B028BF}"/>
                </c:ext>
              </c:extLst>
            </c:dLbl>
            <c:dLbl>
              <c:idx val="3"/>
              <c:layout>
                <c:manualLayout>
                  <c:x val="2.6376522153786341E-3"/>
                  <c:y val="-2.285713371543208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AB3-4B9F-9C2D-7FC010B028BF}"/>
                </c:ext>
              </c:extLst>
            </c:dLbl>
            <c:dLbl>
              <c:idx val="4"/>
              <c:layout>
                <c:manualLayout>
                  <c:x val="5.275304430757171E-3"/>
                  <c:y val="-1.777777066755824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1AB3-4B9F-9C2D-7FC010B028BF}"/>
                </c:ext>
              </c:extLst>
            </c:dLbl>
            <c:dLbl>
              <c:idx val="5"/>
              <c:layout>
                <c:manualLayout>
                  <c:x val="3.956478323067854E-3"/>
                  <c:y val="-1.269840761968449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F9D-4A55-A102-EA111C2E4090}"/>
                </c:ext>
              </c:extLst>
            </c:dLbl>
            <c:dLbl>
              <c:idx val="6"/>
              <c:layout>
                <c:manualLayout>
                  <c:x val="3.9564783230679511E-3"/>
                  <c:y val="-2.53968152393690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F9D-4A55-A102-EA111C2E4090}"/>
                </c:ext>
              </c:extLst>
            </c:dLbl>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Arial Narrow" panose="020B0606020202030204" pitchFamily="34" charset="0"/>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'Ficha Suministros'!$C$22:$C$26</c:f>
              <c:strCache>
                <c:ptCount val="5"/>
                <c:pt idx="0">
                  <c:v>Gases</c:v>
                </c:pt>
                <c:pt idx="1">
                  <c:v>Químicos</c:v>
                </c:pt>
                <c:pt idx="2">
                  <c:v>Ferretería</c:v>
                </c:pt>
                <c:pt idx="3">
                  <c:v>Eléctricos - Electrónica</c:v>
                </c:pt>
                <c:pt idx="4">
                  <c:v>Total</c:v>
                </c:pt>
              </c:strCache>
            </c:strRef>
          </c:cat>
          <c:val>
            <c:numRef>
              <c:f>'Ficha Suministros'!$F$22:$F$26</c:f>
              <c:numCache>
                <c:formatCode>0%</c:formatCode>
                <c:ptCount val="5"/>
                <c:pt idx="0">
                  <c:v>0.99702380952380953</c:v>
                </c:pt>
                <c:pt idx="1">
                  <c:v>0.99803227075954348</c:v>
                </c:pt>
                <c:pt idx="2">
                  <c:v>0.95895826066736423</c:v>
                </c:pt>
                <c:pt idx="3">
                  <c:v>0.98885206387466107</c:v>
                </c:pt>
                <c:pt idx="4">
                  <c:v>0.96798871698435762</c:v>
                </c:pt>
              </c:numCache>
            </c:numRef>
          </c:val>
          <c:extLst>
            <c:ext xmlns:c16="http://schemas.microsoft.com/office/drawing/2014/chart" uri="{C3380CC4-5D6E-409C-BE32-E72D297353CC}">
              <c16:uniqueId val="{00000002-3F9D-4A55-A102-EA111C2E4090}"/>
            </c:ext>
          </c:extLst>
        </c:ser>
        <c:dLbls>
          <c:showLegendKey val="0"/>
          <c:showVal val="1"/>
          <c:showCatName val="0"/>
          <c:showSerName val="0"/>
          <c:showPercent val="0"/>
          <c:showBubbleSize val="0"/>
        </c:dLbls>
        <c:gapWidth val="150"/>
        <c:shape val="box"/>
        <c:axId val="365427056"/>
        <c:axId val="365428232"/>
        <c:axId val="0"/>
      </c:bar3DChart>
      <c:catAx>
        <c:axId val="3654270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Arial Narrow" panose="020B0606020202030204" pitchFamily="34" charset="0"/>
                <a:ea typeface="+mn-ea"/>
                <a:cs typeface="+mn-cs"/>
              </a:defRPr>
            </a:pPr>
            <a:endParaRPr lang="es-ES"/>
          </a:p>
        </c:txPr>
        <c:crossAx val="365428232"/>
        <c:crosses val="autoZero"/>
        <c:auto val="1"/>
        <c:lblAlgn val="ctr"/>
        <c:lblOffset val="100"/>
        <c:noMultiLvlLbl val="0"/>
      </c:catAx>
      <c:valAx>
        <c:axId val="3654282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Arial Narrow" panose="020B0606020202030204" pitchFamily="34" charset="0"/>
                <a:ea typeface="+mn-ea"/>
                <a:cs typeface="+mn-cs"/>
              </a:defRPr>
            </a:pPr>
            <a:endParaRPr lang="es-ES"/>
          </a:p>
        </c:txPr>
        <c:crossAx val="36542705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Narrow" panose="020B0606020202030204" pitchFamily="34" charset="0"/>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0"/>
      <c:rotY val="1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2416046587901053"/>
          <c:y val="1.7447883203614283E-2"/>
          <c:w val="0.87548581135765835"/>
          <c:h val="0.87469247784225279"/>
        </c:manualLayout>
      </c:layout>
      <c:bar3DChart>
        <c:barDir val="col"/>
        <c:grouping val="clustered"/>
        <c:varyColors val="0"/>
        <c:ser>
          <c:idx val="0"/>
          <c:order val="0"/>
          <c:tx>
            <c:strRef>
              <c:f>'Ficha Mantenimientos'!$F$20</c:f>
              <c:strCache>
                <c:ptCount val="1"/>
                <c:pt idx="0">
                  <c:v>Resultado de medición (%)</c:v>
                </c:pt>
              </c:strCache>
            </c:strRef>
          </c:tx>
          <c:spPr>
            <a:gradFill rotWithShape="1">
              <a:gsLst>
                <a:gs pos="0">
                  <a:schemeClr val="accent1">
                    <a:tint val="50000"/>
                    <a:satMod val="300000"/>
                  </a:schemeClr>
                </a:gs>
                <a:gs pos="35000">
                  <a:schemeClr val="accent1">
                    <a:tint val="37000"/>
                    <a:satMod val="300000"/>
                  </a:schemeClr>
                </a:gs>
                <a:gs pos="100000">
                  <a:schemeClr val="accent1">
                    <a:tint val="15000"/>
                    <a:satMod val="350000"/>
                  </a:schemeClr>
                </a:gs>
              </a:gsLst>
              <a:lin ang="16200000" scaled="1"/>
            </a:gradFill>
            <a:ln w="9525" cap="flat" cmpd="sng" algn="ctr">
              <a:solidFill>
                <a:schemeClr val="accent1">
                  <a:shade val="95000"/>
                </a:schemeClr>
              </a:solidFill>
              <a:round/>
            </a:ln>
            <a:effectLst>
              <a:outerShdw blurRad="40000" dist="20000" dir="5400000" rotWithShape="0">
                <a:srgbClr val="000000">
                  <a:alpha val="38000"/>
                </a:srgbClr>
              </a:outerShdw>
            </a:effectLst>
            <a:sp3d contourW="9525">
              <a:contourClr>
                <a:schemeClr val="accent1">
                  <a:shade val="95000"/>
                </a:schemeClr>
              </a:contourClr>
            </a:sp3d>
          </c:spPr>
          <c:invertIfNegative val="0"/>
          <c:dLbls>
            <c:dLbl>
              <c:idx val="0"/>
              <c:layout>
                <c:manualLayout>
                  <c:x val="1.1834318301333172E-2"/>
                  <c:y val="-3.0514927385885977E-2"/>
                </c:manualLayout>
              </c:layout>
              <c:showLegendKey val="0"/>
              <c:showVal val="1"/>
              <c:showCatName val="0"/>
              <c:showSerName val="0"/>
              <c:showPercent val="0"/>
              <c:showBubbleSize val="0"/>
              <c:extLst xmlns:c15="http://schemas.microsoft.com/office/drawing/2012/chart">
                <c:ext xmlns:c15="http://schemas.microsoft.com/office/drawing/2012/chart" uri="{CE6537A1-D6FC-4f65-9D91-7224C49458BB}"/>
                <c:ext xmlns:c16="http://schemas.microsoft.com/office/drawing/2014/chart" uri="{C3380CC4-5D6E-409C-BE32-E72D297353CC}">
                  <c16:uniqueId val="{00000000-F918-41B8-991B-3A90D987624D}"/>
                </c:ext>
              </c:extLst>
            </c:dLbl>
            <c:dLbl>
              <c:idx val="1"/>
              <c:layout>
                <c:manualLayout>
                  <c:x val="9.2044697899258364E-3"/>
                  <c:y val="-3.81436592323573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672-4A42-AEDA-23EB6E50CE9B}"/>
                </c:ext>
              </c:extLst>
            </c:dLbl>
            <c:dLbl>
              <c:idx val="2"/>
              <c:layout>
                <c:manualLayout>
                  <c:x val="1.1834318301333219E-2"/>
                  <c:y val="-3.814365923235744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672-4A42-AEDA-23EB6E50CE9B}"/>
                </c:ext>
              </c:extLst>
            </c:dLbl>
            <c:dLbl>
              <c:idx val="5"/>
              <c:layout>
                <c:manualLayout>
                  <c:x val="3.956478323067854E-3"/>
                  <c:y val="-1.269840761968449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448-485C-A302-EA8DBB5261AF}"/>
                </c:ext>
              </c:extLst>
            </c:dLbl>
            <c:dLbl>
              <c:idx val="6"/>
              <c:layout>
                <c:manualLayout>
                  <c:x val="3.9564783230679511E-3"/>
                  <c:y val="-2.53968152393690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448-485C-A302-EA8DBB5261AF}"/>
                </c:ext>
              </c:extLst>
            </c:dLbl>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Arial Narrow" panose="020B0606020202030204" pitchFamily="34" charset="0"/>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'Ficha Mantenimientos'!$C$22:$C$23</c15:sqref>
                  </c15:fullRef>
                </c:ext>
              </c:extLst>
              <c:f>'Ficha Mantenimientos'!$C$23</c:f>
              <c:strCache>
                <c:ptCount val="1"/>
                <c:pt idx="0">
                  <c:v>Total</c:v>
                </c:pt>
              </c:strCache>
            </c:strRef>
          </c:cat>
          <c:val>
            <c:numRef>
              <c:extLst>
                <c:ext xmlns:c15="http://schemas.microsoft.com/office/drawing/2012/chart" uri="{02D57815-91ED-43cb-92C2-25804820EDAC}">
                  <c15:fullRef>
                    <c15:sqref>'Ficha Mantenimientos'!$F$22:$F$23</c15:sqref>
                  </c15:fullRef>
                </c:ext>
              </c:extLst>
              <c:f>'Ficha Mantenimientos'!$F$23</c:f>
              <c:numCache>
                <c:formatCode>0%</c:formatCode>
                <c:ptCount val="1"/>
                <c:pt idx="0">
                  <c:v>0.97368421052631582</c:v>
                </c:pt>
              </c:numCache>
            </c:numRef>
          </c:val>
          <c:extLst>
            <c:ext xmlns:c16="http://schemas.microsoft.com/office/drawing/2014/chart" uri="{C3380CC4-5D6E-409C-BE32-E72D297353CC}">
              <c16:uniqueId val="{00000000-1E8C-430B-BEEC-2F9B6EA45796}"/>
            </c:ext>
          </c:extLst>
        </c:ser>
        <c:dLbls>
          <c:showLegendKey val="0"/>
          <c:showVal val="1"/>
          <c:showCatName val="0"/>
          <c:showSerName val="0"/>
          <c:showPercent val="0"/>
          <c:showBubbleSize val="0"/>
        </c:dLbls>
        <c:gapWidth val="150"/>
        <c:shape val="box"/>
        <c:axId val="365427840"/>
        <c:axId val="365428624"/>
        <c:axId val="0"/>
      </c:bar3DChart>
      <c:catAx>
        <c:axId val="36542784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Arial Narrow" panose="020B0606020202030204" pitchFamily="34" charset="0"/>
                <a:ea typeface="+mn-ea"/>
                <a:cs typeface="+mn-cs"/>
              </a:defRPr>
            </a:pPr>
            <a:endParaRPr lang="es-ES"/>
          </a:p>
        </c:txPr>
        <c:crossAx val="365428624"/>
        <c:crosses val="autoZero"/>
        <c:auto val="1"/>
        <c:lblAlgn val="ctr"/>
        <c:lblOffset val="100"/>
        <c:noMultiLvlLbl val="0"/>
      </c:catAx>
      <c:valAx>
        <c:axId val="36542862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Arial Narrow" panose="020B0606020202030204" pitchFamily="34" charset="0"/>
                <a:ea typeface="+mn-ea"/>
                <a:cs typeface="+mn-cs"/>
              </a:defRPr>
            </a:pPr>
            <a:endParaRPr lang="es-ES"/>
          </a:p>
        </c:txPr>
        <c:crossAx val="3654278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Narrow" panose="020B0606020202030204" pitchFamily="34" charset="0"/>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9">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89">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cid:image001.jpg@01CE0DF1.E4167700" TargetMode="External"/><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cid:image001.jpg@01CE0DF1.E4167700"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31537</xdr:colOff>
      <xdr:row>1</xdr:row>
      <xdr:rowOff>90596</xdr:rowOff>
    </xdr:from>
    <xdr:ext cx="763059" cy="333161"/>
    <xdr:pic>
      <xdr:nvPicPr>
        <xdr:cNvPr id="2" name="1 Imagen" descr="Descripción: Descripción: Descripción: logo para firma">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307762" y="290621"/>
          <a:ext cx="763059" cy="333161"/>
        </a:xfrm>
        <a:prstGeom prst="rect">
          <a:avLst/>
        </a:prstGeom>
        <a:noFill/>
        <a:ln>
          <a:noFill/>
        </a:ln>
      </xdr:spPr>
    </xdr:pic>
    <xdr:clientData/>
  </xdr:oneCellAnchor>
  <xdr:twoCellAnchor>
    <xdr:from>
      <xdr:col>1</xdr:col>
      <xdr:colOff>114299</xdr:colOff>
      <xdr:row>28</xdr:row>
      <xdr:rowOff>38098</xdr:rowOff>
    </xdr:from>
    <xdr:to>
      <xdr:col>10</xdr:col>
      <xdr:colOff>1104900</xdr:colOff>
      <xdr:row>42</xdr:row>
      <xdr:rowOff>47625</xdr:rowOff>
    </xdr:to>
    <xdr:graphicFrame macro="">
      <xdr:nvGraphicFramePr>
        <xdr:cNvPr id="3" name="Gráfico 2">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1</xdr:col>
      <xdr:colOff>31537</xdr:colOff>
      <xdr:row>1</xdr:row>
      <xdr:rowOff>90596</xdr:rowOff>
    </xdr:from>
    <xdr:ext cx="763059" cy="333161"/>
    <xdr:pic>
      <xdr:nvPicPr>
        <xdr:cNvPr id="2" name="1 Imagen" descr="Descripción: Descripción: Descripción: logo para firma">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306704" y="291679"/>
          <a:ext cx="763059" cy="333161"/>
        </a:xfrm>
        <a:prstGeom prst="rect">
          <a:avLst/>
        </a:prstGeom>
        <a:noFill/>
        <a:ln>
          <a:noFill/>
        </a:ln>
      </xdr:spPr>
    </xdr:pic>
    <xdr:clientData/>
  </xdr:oneCellAnchor>
  <xdr:twoCellAnchor>
    <xdr:from>
      <xdr:col>2</xdr:col>
      <xdr:colOff>391583</xdr:colOff>
      <xdr:row>25</xdr:row>
      <xdr:rowOff>38098</xdr:rowOff>
    </xdr:from>
    <xdr:to>
      <xdr:col>10</xdr:col>
      <xdr:colOff>116416</xdr:colOff>
      <xdr:row>36</xdr:row>
      <xdr:rowOff>105833</xdr:rowOff>
    </xdr:to>
    <xdr:graphicFrame macro="">
      <xdr:nvGraphicFramePr>
        <xdr:cNvPr id="5" name="Gráfico 4">
          <a:extLst>
            <a:ext uri="{FF2B5EF4-FFF2-40B4-BE49-F238E27FC236}">
              <a16:creationId xmlns:a16="http://schemas.microsoft.com/office/drawing/2014/main" id="{00000000-0008-0000-01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249977111117893"/>
  </sheetPr>
  <dimension ref="B1:O85"/>
  <sheetViews>
    <sheetView showGridLines="0" view="pageBreakPreview" topLeftCell="A58" zoomScale="90" zoomScaleNormal="90" zoomScaleSheetLayoutView="90" workbookViewId="0">
      <selection activeCell="P53" sqref="P53"/>
    </sheetView>
  </sheetViews>
  <sheetFormatPr baseColWidth="10" defaultColWidth="11.5703125" defaultRowHeight="15.75" x14ac:dyDescent="0.25"/>
  <cols>
    <col min="1" max="1" width="4.140625" style="1" customWidth="1"/>
    <col min="2" max="2" width="14.28515625" style="1" customWidth="1"/>
    <col min="3" max="3" width="16" style="1" customWidth="1"/>
    <col min="4" max="9" width="13.42578125" style="1" customWidth="1"/>
    <col min="10" max="10" width="18.7109375" style="1" customWidth="1"/>
    <col min="11" max="11" width="21.7109375" style="1" bestFit="1" customWidth="1"/>
    <col min="12" max="16384" width="11.5703125" style="1"/>
  </cols>
  <sheetData>
    <row r="1" spans="2:13" x14ac:dyDescent="0.25">
      <c r="M1" s="2"/>
    </row>
    <row r="2" spans="2:13" x14ac:dyDescent="0.25">
      <c r="B2" s="83"/>
      <c r="C2" s="86" t="s">
        <v>0</v>
      </c>
      <c r="D2" s="87"/>
      <c r="E2" s="87"/>
      <c r="F2" s="87"/>
      <c r="G2" s="87"/>
      <c r="H2" s="87"/>
      <c r="I2" s="87"/>
      <c r="J2" s="3" t="s">
        <v>1</v>
      </c>
      <c r="K2" s="4" t="s">
        <v>2</v>
      </c>
    </row>
    <row r="3" spans="2:13" x14ac:dyDescent="0.25">
      <c r="B3" s="84"/>
      <c r="C3" s="88"/>
      <c r="D3" s="89"/>
      <c r="E3" s="89"/>
      <c r="F3" s="89"/>
      <c r="G3" s="89"/>
      <c r="H3" s="89"/>
      <c r="I3" s="89"/>
      <c r="J3" s="3" t="s">
        <v>3</v>
      </c>
      <c r="K3" s="5" t="s">
        <v>4</v>
      </c>
    </row>
    <row r="4" spans="2:13" x14ac:dyDescent="0.25">
      <c r="B4" s="85"/>
      <c r="C4" s="90"/>
      <c r="D4" s="91"/>
      <c r="E4" s="91"/>
      <c r="F4" s="91"/>
      <c r="G4" s="91"/>
      <c r="H4" s="91"/>
      <c r="I4" s="91"/>
      <c r="J4" s="3" t="s">
        <v>5</v>
      </c>
      <c r="K4" s="6">
        <v>43243</v>
      </c>
    </row>
    <row r="6" spans="2:13" x14ac:dyDescent="0.25">
      <c r="B6" s="44" t="s">
        <v>6</v>
      </c>
      <c r="C6" s="45"/>
      <c r="D6" s="45"/>
      <c r="E6" s="45"/>
      <c r="F6" s="45"/>
      <c r="G6" s="45"/>
      <c r="H6" s="45"/>
      <c r="I6" s="45"/>
      <c r="J6" s="45"/>
      <c r="K6" s="46"/>
    </row>
    <row r="7" spans="2:13" ht="28.15" customHeight="1" x14ac:dyDescent="0.25">
      <c r="B7" s="67" t="s">
        <v>7</v>
      </c>
      <c r="C7" s="68"/>
      <c r="D7" s="92" t="s">
        <v>8</v>
      </c>
      <c r="E7" s="93"/>
      <c r="F7" s="93"/>
      <c r="G7" s="93"/>
      <c r="H7" s="93"/>
      <c r="I7" s="93"/>
      <c r="J7" s="93"/>
      <c r="K7" s="94"/>
    </row>
    <row r="8" spans="2:13" ht="28.15" customHeight="1" x14ac:dyDescent="0.25">
      <c r="B8" s="67" t="s">
        <v>9</v>
      </c>
      <c r="C8" s="68"/>
      <c r="D8" s="82" t="s">
        <v>10</v>
      </c>
      <c r="E8" s="82"/>
      <c r="F8" s="82"/>
      <c r="G8" s="82"/>
      <c r="H8" s="82"/>
      <c r="I8" s="82"/>
      <c r="J8" s="82"/>
      <c r="K8" s="82"/>
    </row>
    <row r="9" spans="2:13" ht="28.15" customHeight="1" x14ac:dyDescent="0.25">
      <c r="B9" s="67" t="s">
        <v>11</v>
      </c>
      <c r="C9" s="68"/>
      <c r="D9" s="71" t="s">
        <v>12</v>
      </c>
      <c r="E9" s="72"/>
      <c r="F9" s="72"/>
      <c r="G9" s="72"/>
      <c r="H9" s="72"/>
      <c r="I9" s="72"/>
      <c r="J9" s="72"/>
      <c r="K9" s="73"/>
    </row>
    <row r="10" spans="2:13" ht="28.15" customHeight="1" x14ac:dyDescent="0.25">
      <c r="B10" s="74" t="s">
        <v>13</v>
      </c>
      <c r="C10" s="67"/>
      <c r="D10" s="75" t="s">
        <v>14</v>
      </c>
      <c r="E10" s="72"/>
      <c r="F10" s="72"/>
      <c r="G10" s="72"/>
      <c r="H10" s="72"/>
      <c r="I10" s="72"/>
      <c r="J10" s="72"/>
      <c r="K10" s="73"/>
    </row>
    <row r="12" spans="2:13" x14ac:dyDescent="0.25">
      <c r="B12" s="44" t="s">
        <v>15</v>
      </c>
      <c r="C12" s="45"/>
      <c r="D12" s="45"/>
      <c r="E12" s="45"/>
      <c r="F12" s="45"/>
      <c r="G12" s="45"/>
      <c r="H12" s="45"/>
      <c r="I12" s="45"/>
      <c r="J12" s="45"/>
      <c r="K12" s="46"/>
    </row>
    <row r="13" spans="2:13" ht="30.75" customHeight="1" x14ac:dyDescent="0.25">
      <c r="B13" s="27" t="s">
        <v>16</v>
      </c>
      <c r="C13" s="28"/>
      <c r="D13" s="76" t="s">
        <v>17</v>
      </c>
      <c r="E13" s="77"/>
      <c r="F13" s="77"/>
      <c r="G13" s="77"/>
      <c r="H13" s="77"/>
      <c r="I13" s="77"/>
      <c r="J13" s="77"/>
      <c r="K13" s="78"/>
    </row>
    <row r="14" spans="2:13" ht="28.15" customHeight="1" x14ac:dyDescent="0.25">
      <c r="B14" s="67" t="s">
        <v>18</v>
      </c>
      <c r="C14" s="68"/>
      <c r="D14" s="79" t="s">
        <v>19</v>
      </c>
      <c r="E14" s="80"/>
      <c r="F14" s="80"/>
      <c r="G14" s="80"/>
      <c r="H14" s="80"/>
      <c r="I14" s="80"/>
      <c r="J14" s="80"/>
      <c r="K14" s="81"/>
    </row>
    <row r="15" spans="2:13" ht="31.5" x14ac:dyDescent="0.25">
      <c r="B15" s="67" t="s">
        <v>20</v>
      </c>
      <c r="C15" s="68"/>
      <c r="D15" s="75" t="s">
        <v>21</v>
      </c>
      <c r="E15" s="73"/>
      <c r="F15" s="16" t="s">
        <v>22</v>
      </c>
      <c r="G15" s="75" t="s">
        <v>23</v>
      </c>
      <c r="H15" s="73"/>
      <c r="I15" s="22" t="s">
        <v>24</v>
      </c>
      <c r="J15" s="23" t="s">
        <v>25</v>
      </c>
      <c r="K15" s="17" t="s">
        <v>24</v>
      </c>
    </row>
    <row r="16" spans="2:13" ht="28.15" customHeight="1" x14ac:dyDescent="0.25">
      <c r="B16" s="67" t="s">
        <v>26</v>
      </c>
      <c r="C16" s="68"/>
      <c r="D16" s="69" t="s">
        <v>27</v>
      </c>
      <c r="E16" s="70"/>
      <c r="F16" s="13" t="s">
        <v>22</v>
      </c>
      <c r="G16" s="69" t="s">
        <v>28</v>
      </c>
      <c r="H16" s="70"/>
      <c r="I16" s="24">
        <v>0.8</v>
      </c>
      <c r="J16" s="7"/>
      <c r="K16" s="8"/>
    </row>
    <row r="18" spans="2:11" x14ac:dyDescent="0.25">
      <c r="B18" s="44" t="s">
        <v>29</v>
      </c>
      <c r="C18" s="45"/>
      <c r="D18" s="45"/>
      <c r="E18" s="45"/>
      <c r="F18" s="45"/>
      <c r="G18" s="45"/>
      <c r="H18" s="45"/>
      <c r="I18" s="45"/>
      <c r="J18" s="45"/>
      <c r="K18" s="46"/>
    </row>
    <row r="19" spans="2:11" ht="28.15" customHeight="1" x14ac:dyDescent="0.25">
      <c r="B19" s="56" t="s">
        <v>30</v>
      </c>
      <c r="C19" s="57"/>
      <c r="D19" s="57"/>
      <c r="E19" s="57"/>
      <c r="F19" s="57"/>
      <c r="G19" s="57"/>
      <c r="H19" s="57"/>
      <c r="I19" s="57"/>
      <c r="J19" s="57"/>
      <c r="K19" s="58"/>
    </row>
    <row r="20" spans="2:11" ht="50.25" customHeight="1" x14ac:dyDescent="0.25">
      <c r="B20" s="66" t="s">
        <v>31</v>
      </c>
      <c r="C20" s="66" t="s">
        <v>32</v>
      </c>
      <c r="D20" s="66" t="s">
        <v>33</v>
      </c>
      <c r="E20" s="66" t="s">
        <v>34</v>
      </c>
      <c r="F20" s="66" t="s">
        <v>35</v>
      </c>
      <c r="G20" s="66" t="s">
        <v>36</v>
      </c>
      <c r="H20" s="66"/>
      <c r="I20" s="66"/>
      <c r="J20" s="66"/>
      <c r="K20" s="66"/>
    </row>
    <row r="21" spans="2:11" ht="50.25" customHeight="1" x14ac:dyDescent="0.25">
      <c r="B21" s="66"/>
      <c r="C21" s="66"/>
      <c r="D21" s="66"/>
      <c r="E21" s="66"/>
      <c r="F21" s="66"/>
      <c r="G21" s="56" t="s">
        <v>37</v>
      </c>
      <c r="H21" s="57"/>
      <c r="I21" s="58"/>
      <c r="J21" s="14" t="s">
        <v>38</v>
      </c>
      <c r="K21" s="12" t="s">
        <v>39</v>
      </c>
    </row>
    <row r="22" spans="2:11" ht="21.6" customHeight="1" x14ac:dyDescent="0.25">
      <c r="B22" s="15">
        <v>1</v>
      </c>
      <c r="C22" s="18" t="s">
        <v>40</v>
      </c>
      <c r="D22" s="18">
        <v>336</v>
      </c>
      <c r="E22" s="18">
        <v>335</v>
      </c>
      <c r="F22" s="19">
        <f>+E22/D22</f>
        <v>0.99702380952380953</v>
      </c>
      <c r="G22" s="50">
        <f>+IF(F22&lt;=$I$16,(F22/$I$16),100%)</f>
        <v>1</v>
      </c>
      <c r="H22" s="51"/>
      <c r="I22" s="52"/>
      <c r="J22" s="15" t="str">
        <f>+IF(G22&gt;90%,"Bueno",
IF(90%&gt;G22&gt;=70%,"Aceptable",
IF(G22&lt;70%,"Deficiente")))</f>
        <v>Bueno</v>
      </c>
      <c r="K22" s="15" t="str">
        <f>+IF(G22&gt;80%,"No aplica",
IF(80%&gt;G22&gt;=70%,"Preventiva",
IF(G22&lt;70%,"Correctiva")))</f>
        <v>No aplica</v>
      </c>
    </row>
    <row r="23" spans="2:11" ht="21.6" customHeight="1" x14ac:dyDescent="0.25">
      <c r="B23" s="15">
        <v>2</v>
      </c>
      <c r="C23" s="18" t="s">
        <v>41</v>
      </c>
      <c r="D23" s="18">
        <v>2541</v>
      </c>
      <c r="E23" s="18">
        <v>2536</v>
      </c>
      <c r="F23" s="19">
        <f>+E23/D23</f>
        <v>0.99803227075954348</v>
      </c>
      <c r="G23" s="50">
        <f>+IF(F23&lt;=$I$16,(F23/$I$16),100%)</f>
        <v>1</v>
      </c>
      <c r="H23" s="51"/>
      <c r="I23" s="52"/>
      <c r="J23" s="15" t="str">
        <f>+IF(G23&gt;90%,"Bueno",
IF(90%&gt;G23&gt;=70%,"Aceptable",
IF(G23&lt;70%,"Deficiente")))</f>
        <v>Bueno</v>
      </c>
      <c r="K23" s="15" t="str">
        <f>+IF(G23&gt;80%,"No aplica",
IF(80%&gt;G23&gt;=70%,"Preventiva",
IF(G23&lt;70%,"Correctiva")))</f>
        <v>No aplica</v>
      </c>
    </row>
    <row r="24" spans="2:11" ht="21.6" customHeight="1" x14ac:dyDescent="0.25">
      <c r="B24" s="15">
        <v>3</v>
      </c>
      <c r="C24" s="18" t="s">
        <v>42</v>
      </c>
      <c r="D24" s="18">
        <v>17202</v>
      </c>
      <c r="E24" s="18">
        <v>16496</v>
      </c>
      <c r="F24" s="19">
        <f>+E24/D24</f>
        <v>0.95895826066736423</v>
      </c>
      <c r="G24" s="50">
        <f>+IF(F24&lt;=$I$16,(F24/$I$16),100%)</f>
        <v>1</v>
      </c>
      <c r="H24" s="51"/>
      <c r="I24" s="52"/>
      <c r="J24" s="15" t="str">
        <f>+IF(G24&gt;90%,"Bueno",
IF(90%&gt;G24&gt;=70%,"Aceptable",
IF(G24&lt;70%,"Deficiente")))</f>
        <v>Bueno</v>
      </c>
      <c r="K24" s="15" t="str">
        <f>+IF(G24&gt;80%,"No aplica",
IF(80%&gt;G24&gt;=70%,"Preventiva",
IF(G24&lt;70%,"Correctiva")))</f>
        <v>No aplica</v>
      </c>
    </row>
    <row r="25" spans="2:11" ht="29.25" customHeight="1" x14ac:dyDescent="0.25">
      <c r="B25" s="15">
        <v>4</v>
      </c>
      <c r="C25" s="18" t="s">
        <v>43</v>
      </c>
      <c r="D25" s="18">
        <v>3319</v>
      </c>
      <c r="E25" s="18">
        <v>3282</v>
      </c>
      <c r="F25" s="19">
        <f>+E25/D25</f>
        <v>0.98885206387466107</v>
      </c>
      <c r="G25" s="50">
        <f>+IF(F25&lt;=$I$16,(F25/$I$16),100%)</f>
        <v>1</v>
      </c>
      <c r="H25" s="51"/>
      <c r="I25" s="52"/>
      <c r="J25" s="15" t="str">
        <f>+IF(G25&gt;90%,"Bueno",
IF(90%&gt;G25&gt;=70%,"Aceptable",
IF(G25&lt;70%,"Deficiente")))</f>
        <v>Bueno</v>
      </c>
      <c r="K25" s="15" t="str">
        <f>+IF(G25&gt;80%,"No aplica",
IF(80%&gt;G25&gt;=70%,"Preventiva",
IF(G25&lt;70%,"Correctiva")))</f>
        <v>No aplica</v>
      </c>
    </row>
    <row r="26" spans="2:11" x14ac:dyDescent="0.25">
      <c r="B26" s="15">
        <v>5</v>
      </c>
      <c r="C26" s="15" t="s">
        <v>44</v>
      </c>
      <c r="D26" s="18">
        <f>+SUM(D22:D25)</f>
        <v>23398</v>
      </c>
      <c r="E26" s="18">
        <f>+SUM(E22:E25)</f>
        <v>22649</v>
      </c>
      <c r="F26" s="19">
        <f>+E26/D26</f>
        <v>0.96798871698435762</v>
      </c>
      <c r="G26" s="50">
        <f>+IF(F26&lt;=$I$16,(F26/$I$16),100%)</f>
        <v>1</v>
      </c>
      <c r="H26" s="51"/>
      <c r="I26" s="52"/>
      <c r="J26" s="15" t="str">
        <f>+IF(G26&gt;90%,"Bueno",
IF(90%&gt;G26&gt;=70%,"Aceptable",
IF(G26&lt;70%,"Deficiente")))</f>
        <v>Bueno</v>
      </c>
      <c r="K26" s="15" t="str">
        <f>+IF(G26&gt;80%,"No aplica",
IF(80%&gt;G26&gt;=70%,"Preventiva",
IF(G26&lt;70%,"Correctiva")))</f>
        <v>No aplica</v>
      </c>
    </row>
    <row r="27" spans="2:11" ht="28.15" customHeight="1" x14ac:dyDescent="0.25">
      <c r="B27" s="53" t="s">
        <v>45</v>
      </c>
      <c r="C27" s="54"/>
      <c r="D27" s="54"/>
      <c r="E27" s="54"/>
      <c r="F27" s="54"/>
      <c r="G27" s="54"/>
      <c r="H27" s="54"/>
      <c r="I27" s="54"/>
      <c r="J27" s="54"/>
      <c r="K27" s="55"/>
    </row>
    <row r="28" spans="2:11" ht="12.75" customHeight="1" x14ac:dyDescent="0.25">
      <c r="D28" s="9"/>
      <c r="E28" s="9"/>
      <c r="F28" s="9"/>
      <c r="G28" s="9"/>
      <c r="H28" s="9"/>
      <c r="I28" s="9"/>
      <c r="J28" s="9"/>
      <c r="K28" s="10"/>
    </row>
    <row r="29" spans="2:11" ht="21" customHeight="1" x14ac:dyDescent="0.25">
      <c r="D29" s="21"/>
    </row>
    <row r="30" spans="2:11" ht="39.75" customHeight="1" x14ac:dyDescent="0.25">
      <c r="K30" s="21"/>
    </row>
    <row r="31" spans="2:11" ht="39.75" customHeight="1" x14ac:dyDescent="0.25">
      <c r="K31" s="21"/>
    </row>
    <row r="32" spans="2:11" ht="46.5" customHeight="1" x14ac:dyDescent="0.25">
      <c r="K32" s="21"/>
    </row>
    <row r="33" spans="2:11" ht="21" customHeight="1" x14ac:dyDescent="0.25">
      <c r="K33" s="21"/>
    </row>
    <row r="34" spans="2:11" ht="21" customHeight="1" x14ac:dyDescent="0.25">
      <c r="K34" s="21"/>
    </row>
    <row r="35" spans="2:11" ht="31.5" customHeight="1" x14ac:dyDescent="0.25">
      <c r="K35" s="21"/>
    </row>
    <row r="36" spans="2:11" ht="33" customHeight="1" x14ac:dyDescent="0.25">
      <c r="K36" s="21"/>
    </row>
    <row r="37" spans="2:11" ht="34.5" customHeight="1" x14ac:dyDescent="0.25">
      <c r="K37" s="21"/>
    </row>
    <row r="38" spans="2:11" ht="21" customHeight="1" x14ac:dyDescent="0.25">
      <c r="K38" s="21"/>
    </row>
    <row r="39" spans="2:11" ht="21" customHeight="1" x14ac:dyDescent="0.25">
      <c r="K39" s="21"/>
    </row>
    <row r="40" spans="2:11" ht="21" customHeight="1" x14ac:dyDescent="0.25">
      <c r="K40" s="21"/>
    </row>
    <row r="41" spans="2:11" ht="21" customHeight="1" x14ac:dyDescent="0.25">
      <c r="K41" s="21"/>
    </row>
    <row r="42" spans="2:11" ht="21" customHeight="1" x14ac:dyDescent="0.25">
      <c r="K42" s="21"/>
    </row>
    <row r="43" spans="2:11" ht="21" customHeight="1" x14ac:dyDescent="0.25">
      <c r="K43" s="20"/>
    </row>
    <row r="44" spans="2:11" ht="28.15" customHeight="1" x14ac:dyDescent="0.25">
      <c r="B44" s="56" t="s">
        <v>46</v>
      </c>
      <c r="C44" s="57"/>
      <c r="D44" s="57"/>
      <c r="E44" s="57"/>
      <c r="F44" s="57"/>
      <c r="G44" s="57"/>
      <c r="H44" s="57"/>
      <c r="I44" s="57"/>
      <c r="J44" s="57"/>
      <c r="K44" s="58"/>
    </row>
    <row r="45" spans="2:11" ht="21" customHeight="1" x14ac:dyDescent="0.25">
      <c r="B45" s="60" t="s">
        <v>72</v>
      </c>
      <c r="C45" s="61"/>
      <c r="D45" s="61"/>
      <c r="E45" s="61"/>
      <c r="F45" s="61"/>
      <c r="G45" s="61"/>
      <c r="H45" s="61"/>
      <c r="I45" s="61"/>
      <c r="J45" s="61"/>
      <c r="K45" s="62"/>
    </row>
    <row r="46" spans="2:11" ht="21" customHeight="1" x14ac:dyDescent="0.25">
      <c r="B46" s="63"/>
      <c r="C46" s="64"/>
      <c r="D46" s="64"/>
      <c r="E46" s="64"/>
      <c r="F46" s="64"/>
      <c r="G46" s="64"/>
      <c r="H46" s="64"/>
      <c r="I46" s="64"/>
      <c r="J46" s="64"/>
      <c r="K46" s="65"/>
    </row>
    <row r="47" spans="2:11" ht="21" customHeight="1" x14ac:dyDescent="0.25">
      <c r="B47" s="63"/>
      <c r="C47" s="64"/>
      <c r="D47" s="64"/>
      <c r="E47" s="64"/>
      <c r="F47" s="64"/>
      <c r="G47" s="64"/>
      <c r="H47" s="64"/>
      <c r="I47" s="64"/>
      <c r="J47" s="64"/>
      <c r="K47" s="65"/>
    </row>
    <row r="48" spans="2:11" ht="21" customHeight="1" x14ac:dyDescent="0.25">
      <c r="B48" s="63"/>
      <c r="C48" s="64"/>
      <c r="D48" s="64"/>
      <c r="E48" s="64"/>
      <c r="F48" s="64"/>
      <c r="G48" s="64"/>
      <c r="H48" s="64"/>
      <c r="I48" s="64"/>
      <c r="J48" s="64"/>
      <c r="K48" s="65"/>
    </row>
    <row r="49" spans="2:11" ht="21" customHeight="1" x14ac:dyDescent="0.25">
      <c r="B49" s="63"/>
      <c r="C49" s="64"/>
      <c r="D49" s="64"/>
      <c r="E49" s="64"/>
      <c r="F49" s="64"/>
      <c r="G49" s="64"/>
      <c r="H49" s="64"/>
      <c r="I49" s="64"/>
      <c r="J49" s="64"/>
      <c r="K49" s="65"/>
    </row>
    <row r="50" spans="2:11" ht="21" customHeight="1" x14ac:dyDescent="0.25">
      <c r="B50" s="63"/>
      <c r="C50" s="64"/>
      <c r="D50" s="64"/>
      <c r="E50" s="64"/>
      <c r="F50" s="64"/>
      <c r="G50" s="64"/>
      <c r="H50" s="64"/>
      <c r="I50" s="64"/>
      <c r="J50" s="64"/>
      <c r="K50" s="65"/>
    </row>
    <row r="51" spans="2:11" ht="21" customHeight="1" x14ac:dyDescent="0.25">
      <c r="B51" s="63"/>
      <c r="C51" s="64"/>
      <c r="D51" s="64"/>
      <c r="E51" s="64"/>
      <c r="F51" s="64"/>
      <c r="G51" s="64"/>
      <c r="H51" s="64"/>
      <c r="I51" s="64"/>
      <c r="J51" s="64"/>
      <c r="K51" s="65"/>
    </row>
    <row r="52" spans="2:11" ht="21" customHeight="1" x14ac:dyDescent="0.25">
      <c r="B52" s="63"/>
      <c r="C52" s="64"/>
      <c r="D52" s="64"/>
      <c r="E52" s="64"/>
      <c r="F52" s="64"/>
      <c r="G52" s="64"/>
      <c r="H52" s="64"/>
      <c r="I52" s="64"/>
      <c r="J52" s="64"/>
      <c r="K52" s="65"/>
    </row>
    <row r="53" spans="2:11" ht="21" customHeight="1" x14ac:dyDescent="0.25">
      <c r="B53" s="63"/>
      <c r="C53" s="64"/>
      <c r="D53" s="64"/>
      <c r="E53" s="64"/>
      <c r="F53" s="64"/>
      <c r="G53" s="64"/>
      <c r="H53" s="64"/>
      <c r="I53" s="64"/>
      <c r="J53" s="64"/>
      <c r="K53" s="65"/>
    </row>
    <row r="54" spans="2:11" ht="21" customHeight="1" x14ac:dyDescent="0.25">
      <c r="B54" s="63"/>
      <c r="C54" s="64"/>
      <c r="D54" s="64"/>
      <c r="E54" s="64"/>
      <c r="F54" s="64"/>
      <c r="G54" s="64"/>
      <c r="H54" s="64"/>
      <c r="I54" s="64"/>
      <c r="J54" s="64"/>
      <c r="K54" s="65"/>
    </row>
    <row r="55" spans="2:11" ht="21" customHeight="1" x14ac:dyDescent="0.25">
      <c r="B55" s="63"/>
      <c r="C55" s="64"/>
      <c r="D55" s="64"/>
      <c r="E55" s="64"/>
      <c r="F55" s="64"/>
      <c r="G55" s="64"/>
      <c r="H55" s="64"/>
      <c r="I55" s="64"/>
      <c r="J55" s="64"/>
      <c r="K55" s="65"/>
    </row>
    <row r="56" spans="2:11" ht="21" customHeight="1" x14ac:dyDescent="0.25">
      <c r="B56" s="63"/>
      <c r="C56" s="64"/>
      <c r="D56" s="64"/>
      <c r="E56" s="64"/>
      <c r="F56" s="64"/>
      <c r="G56" s="64"/>
      <c r="H56" s="64"/>
      <c r="I56" s="64"/>
      <c r="J56" s="64"/>
      <c r="K56" s="65"/>
    </row>
    <row r="57" spans="2:11" ht="21" customHeight="1" x14ac:dyDescent="0.25">
      <c r="B57" s="63"/>
      <c r="C57" s="64"/>
      <c r="D57" s="64"/>
      <c r="E57" s="64"/>
      <c r="F57" s="64"/>
      <c r="G57" s="64"/>
      <c r="H57" s="64"/>
      <c r="I57" s="64"/>
      <c r="J57" s="64"/>
      <c r="K57" s="65"/>
    </row>
    <row r="58" spans="2:11" ht="21" customHeight="1" x14ac:dyDescent="0.25">
      <c r="B58" s="63"/>
      <c r="C58" s="64"/>
      <c r="D58" s="64"/>
      <c r="E58" s="64"/>
      <c r="F58" s="64"/>
      <c r="G58" s="64"/>
      <c r="H58" s="64"/>
      <c r="I58" s="64"/>
      <c r="J58" s="64"/>
      <c r="K58" s="65"/>
    </row>
    <row r="59" spans="2:11" ht="21" customHeight="1" x14ac:dyDescent="0.25">
      <c r="B59" s="63"/>
      <c r="C59" s="64"/>
      <c r="D59" s="64"/>
      <c r="E59" s="64"/>
      <c r="F59" s="64"/>
      <c r="G59" s="64"/>
      <c r="H59" s="64"/>
      <c r="I59" s="64"/>
      <c r="J59" s="64"/>
      <c r="K59" s="65"/>
    </row>
    <row r="60" spans="2:11" ht="21" customHeight="1" x14ac:dyDescent="0.25">
      <c r="B60" s="63"/>
      <c r="C60" s="64"/>
      <c r="D60" s="64"/>
      <c r="E60" s="64"/>
      <c r="F60" s="64"/>
      <c r="G60" s="64"/>
      <c r="H60" s="64"/>
      <c r="I60" s="64"/>
      <c r="J60" s="64"/>
      <c r="K60" s="65"/>
    </row>
    <row r="61" spans="2:11" ht="21" customHeight="1" x14ac:dyDescent="0.25">
      <c r="B61" s="63"/>
      <c r="C61" s="64"/>
      <c r="D61" s="64"/>
      <c r="E61" s="64"/>
      <c r="F61" s="64"/>
      <c r="G61" s="64"/>
      <c r="H61" s="64"/>
      <c r="I61" s="64"/>
      <c r="J61" s="64"/>
      <c r="K61" s="65"/>
    </row>
    <row r="62" spans="2:11" ht="21" customHeight="1" x14ac:dyDescent="0.25">
      <c r="B62" s="63"/>
      <c r="C62" s="64"/>
      <c r="D62" s="64"/>
      <c r="E62" s="64"/>
      <c r="F62" s="64"/>
      <c r="G62" s="64"/>
      <c r="H62" s="64"/>
      <c r="I62" s="64"/>
      <c r="J62" s="64"/>
      <c r="K62" s="65"/>
    </row>
    <row r="63" spans="2:11" ht="21" customHeight="1" x14ac:dyDescent="0.25">
      <c r="B63" s="63"/>
      <c r="C63" s="64"/>
      <c r="D63" s="64"/>
      <c r="E63" s="64"/>
      <c r="F63" s="64"/>
      <c r="G63" s="64"/>
      <c r="H63" s="64"/>
      <c r="I63" s="64"/>
      <c r="J63" s="64"/>
      <c r="K63" s="65"/>
    </row>
    <row r="64" spans="2:11" ht="21" customHeight="1" x14ac:dyDescent="0.25">
      <c r="B64" s="63"/>
      <c r="C64" s="64"/>
      <c r="D64" s="64"/>
      <c r="E64" s="64"/>
      <c r="F64" s="64"/>
      <c r="G64" s="64"/>
      <c r="H64" s="64"/>
      <c r="I64" s="64"/>
      <c r="J64" s="64"/>
      <c r="K64" s="65"/>
    </row>
    <row r="65" spans="2:15" ht="21" customHeight="1" x14ac:dyDescent="0.25">
      <c r="B65" s="63"/>
      <c r="C65" s="64"/>
      <c r="D65" s="64"/>
      <c r="E65" s="64"/>
      <c r="F65" s="64"/>
      <c r="G65" s="64"/>
      <c r="H65" s="64"/>
      <c r="I65" s="64"/>
      <c r="J65" s="64"/>
      <c r="K65" s="65"/>
    </row>
    <row r="66" spans="2:15" ht="21" customHeight="1" x14ac:dyDescent="0.25">
      <c r="B66" s="63"/>
      <c r="C66" s="64"/>
      <c r="D66" s="64"/>
      <c r="E66" s="64"/>
      <c r="F66" s="64"/>
      <c r="G66" s="64"/>
      <c r="H66" s="64"/>
      <c r="I66" s="64"/>
      <c r="J66" s="64"/>
      <c r="K66" s="65"/>
    </row>
    <row r="67" spans="2:15" ht="21" customHeight="1" x14ac:dyDescent="0.25">
      <c r="B67" s="63"/>
      <c r="C67" s="64"/>
      <c r="D67" s="64"/>
      <c r="E67" s="64"/>
      <c r="F67" s="64"/>
      <c r="G67" s="64"/>
      <c r="H67" s="64"/>
      <c r="I67" s="64"/>
      <c r="J67" s="64"/>
      <c r="K67" s="65"/>
    </row>
    <row r="68" spans="2:15" ht="21" customHeight="1" x14ac:dyDescent="0.25">
      <c r="B68" s="63"/>
      <c r="C68" s="64"/>
      <c r="D68" s="64"/>
      <c r="E68" s="64"/>
      <c r="F68" s="64"/>
      <c r="G68" s="64"/>
      <c r="H68" s="64"/>
      <c r="I68" s="64"/>
      <c r="J68" s="64"/>
      <c r="K68" s="65"/>
    </row>
    <row r="69" spans="2:15" ht="28.15" customHeight="1" x14ac:dyDescent="0.25">
      <c r="B69" s="37" t="s">
        <v>47</v>
      </c>
      <c r="C69" s="38"/>
      <c r="D69" s="38"/>
      <c r="E69" s="38"/>
      <c r="F69" s="38"/>
      <c r="G69" s="39"/>
      <c r="H69" s="59">
        <v>30</v>
      </c>
      <c r="I69" s="59"/>
      <c r="J69" s="26">
        <v>12</v>
      </c>
      <c r="K69" s="25">
        <v>2021</v>
      </c>
    </row>
    <row r="70" spans="2:15" ht="36" customHeight="1" x14ac:dyDescent="0.25">
      <c r="B70" s="37" t="s">
        <v>48</v>
      </c>
      <c r="C70" s="38"/>
      <c r="D70" s="38"/>
      <c r="E70" s="38"/>
      <c r="F70" s="38"/>
      <c r="G70" s="39"/>
      <c r="H70" s="40" t="s">
        <v>49</v>
      </c>
      <c r="I70" s="41"/>
      <c r="J70" s="41"/>
      <c r="K70" s="42"/>
    </row>
    <row r="72" spans="2:15" x14ac:dyDescent="0.25">
      <c r="B72" s="44" t="s">
        <v>50</v>
      </c>
      <c r="C72" s="45"/>
      <c r="D72" s="45"/>
      <c r="E72" s="45"/>
      <c r="F72" s="45"/>
      <c r="G72" s="45"/>
      <c r="H72" s="45"/>
      <c r="I72" s="45"/>
      <c r="J72" s="45"/>
      <c r="K72" s="46"/>
    </row>
    <row r="73" spans="2:15" x14ac:dyDescent="0.25">
      <c r="B73" s="34" t="s">
        <v>51</v>
      </c>
      <c r="C73" s="35"/>
      <c r="D73" s="35"/>
      <c r="E73" s="35"/>
      <c r="F73" s="35"/>
      <c r="G73" s="35"/>
      <c r="H73" s="35"/>
      <c r="I73" s="35"/>
      <c r="J73" s="35"/>
      <c r="K73" s="36"/>
    </row>
    <row r="74" spans="2:15" ht="28.15" customHeight="1" x14ac:dyDescent="0.25">
      <c r="B74" s="37" t="s">
        <v>52</v>
      </c>
      <c r="C74" s="38"/>
      <c r="D74" s="38"/>
      <c r="E74" s="39"/>
      <c r="F74" s="47">
        <f>+G26</f>
        <v>1</v>
      </c>
      <c r="G74" s="48"/>
      <c r="H74" s="48"/>
      <c r="I74" s="48"/>
      <c r="J74" s="48"/>
      <c r="K74" s="49"/>
      <c r="O74" s="11" t="str">
        <f>IF(F75="","Por calcular",IF(X6="","",IF(X6&lt;70%,"Deficiente",)))</f>
        <v/>
      </c>
    </row>
    <row r="75" spans="2:15" ht="37.15" customHeight="1" x14ac:dyDescent="0.25">
      <c r="B75" s="27" t="s">
        <v>53</v>
      </c>
      <c r="C75" s="28"/>
      <c r="D75" s="43" t="s">
        <v>54</v>
      </c>
      <c r="E75" s="43"/>
      <c r="F75" s="31" t="str">
        <f>IF(G74="","Aceptable.",IF(G74="","",IF(G74&lt;70%,"Aceptable.",IF(G74&gt;=90%,"Aceptable.","Aceptable"))))</f>
        <v>Aceptable.</v>
      </c>
      <c r="G75" s="32"/>
      <c r="H75" s="33"/>
      <c r="I75" s="31" t="s">
        <v>55</v>
      </c>
      <c r="J75" s="32"/>
      <c r="K75" s="33"/>
    </row>
    <row r="76" spans="2:15" ht="37.15" customHeight="1" x14ac:dyDescent="0.25">
      <c r="B76" s="29"/>
      <c r="C76" s="30"/>
      <c r="D76" s="31" t="s">
        <v>56</v>
      </c>
      <c r="E76" s="33"/>
      <c r="F76" s="43" t="s">
        <v>57</v>
      </c>
      <c r="G76" s="43"/>
      <c r="H76" s="43"/>
      <c r="I76" s="31" t="s">
        <v>58</v>
      </c>
      <c r="J76" s="32"/>
      <c r="K76" s="33"/>
    </row>
    <row r="78" spans="2:15" x14ac:dyDescent="0.25">
      <c r="B78" s="34" t="s">
        <v>59</v>
      </c>
      <c r="C78" s="35"/>
      <c r="D78" s="35"/>
      <c r="E78" s="35"/>
      <c r="F78" s="35"/>
      <c r="G78" s="35"/>
      <c r="H78" s="35"/>
      <c r="I78" s="35"/>
      <c r="J78" s="35"/>
      <c r="K78" s="36"/>
    </row>
    <row r="79" spans="2:15" ht="28.15" customHeight="1" x14ac:dyDescent="0.25">
      <c r="B79" s="37" t="s">
        <v>52</v>
      </c>
      <c r="C79" s="38"/>
      <c r="D79" s="38"/>
      <c r="E79" s="39"/>
      <c r="F79" s="40"/>
      <c r="G79" s="41"/>
      <c r="H79" s="41"/>
      <c r="I79" s="41"/>
      <c r="J79" s="41"/>
      <c r="K79" s="42"/>
      <c r="O79" s="11"/>
    </row>
    <row r="80" spans="2:15" ht="37.15" customHeight="1" x14ac:dyDescent="0.25">
      <c r="B80" s="27" t="s">
        <v>53</v>
      </c>
      <c r="C80" s="28"/>
      <c r="D80" s="43" t="s">
        <v>54</v>
      </c>
      <c r="E80" s="43"/>
      <c r="F80" s="31" t="str">
        <f>IF(G79="","Aceptable.",IF(G79="","",IF(G79&lt;70%,"Aceptable.",IF(G79&gt;=90%,"Aceptable.","Aceptable"))))</f>
        <v>Aceptable.</v>
      </c>
      <c r="G80" s="32"/>
      <c r="H80" s="33"/>
      <c r="I80" s="31" t="s">
        <v>55</v>
      </c>
      <c r="J80" s="32"/>
      <c r="K80" s="33"/>
    </row>
    <row r="81" spans="2:11" ht="37.15" customHeight="1" x14ac:dyDescent="0.25">
      <c r="B81" s="29"/>
      <c r="C81" s="30"/>
      <c r="D81" s="31" t="s">
        <v>56</v>
      </c>
      <c r="E81" s="33"/>
      <c r="F81" s="43" t="s">
        <v>57</v>
      </c>
      <c r="G81" s="43"/>
      <c r="H81" s="43"/>
      <c r="I81" s="31" t="s">
        <v>58</v>
      </c>
      <c r="J81" s="32"/>
      <c r="K81" s="33"/>
    </row>
    <row r="82" spans="2:11" ht="37.15" customHeight="1" x14ac:dyDescent="0.25">
      <c r="B82" s="27" t="s">
        <v>60</v>
      </c>
      <c r="C82" s="28"/>
      <c r="D82" s="31" t="str">
        <f>IF(G79="","Acciones preventivas",IF(G79="","",IF(G79&lt;70%,"Acciones preventivas",IF(G79&gt;80%,"Acciones preventivas","Acciones preventivas "))))</f>
        <v>Acciones preventivas</v>
      </c>
      <c r="E82" s="32"/>
      <c r="F82" s="32"/>
      <c r="G82" s="33"/>
      <c r="H82" s="31" t="s">
        <v>61</v>
      </c>
      <c r="I82" s="32"/>
      <c r="J82" s="32"/>
      <c r="K82" s="33"/>
    </row>
    <row r="83" spans="2:11" ht="28.15" customHeight="1" x14ac:dyDescent="0.25">
      <c r="B83" s="29"/>
      <c r="C83" s="30"/>
      <c r="D83" s="31" t="s">
        <v>62</v>
      </c>
      <c r="E83" s="32"/>
      <c r="F83" s="32"/>
      <c r="G83" s="33"/>
      <c r="H83" s="31" t="s">
        <v>58</v>
      </c>
      <c r="I83" s="32"/>
      <c r="J83" s="32"/>
      <c r="K83" s="33"/>
    </row>
    <row r="84" spans="2:11" ht="37.15" customHeight="1" x14ac:dyDescent="0.25">
      <c r="B84" s="27" t="s">
        <v>63</v>
      </c>
      <c r="C84" s="28"/>
      <c r="D84" s="31" t="s">
        <v>64</v>
      </c>
      <c r="E84" s="32"/>
      <c r="F84" s="32"/>
      <c r="G84" s="33"/>
      <c r="H84" s="31" t="s">
        <v>65</v>
      </c>
      <c r="I84" s="32"/>
      <c r="J84" s="32"/>
      <c r="K84" s="33"/>
    </row>
    <row r="85" spans="2:11" ht="28.15" customHeight="1" x14ac:dyDescent="0.25">
      <c r="B85" s="29"/>
      <c r="C85" s="30"/>
      <c r="D85" s="31"/>
      <c r="E85" s="32"/>
      <c r="F85" s="32"/>
      <c r="G85" s="33"/>
      <c r="H85" s="31"/>
      <c r="I85" s="32"/>
      <c r="J85" s="32"/>
      <c r="K85" s="33"/>
    </row>
  </sheetData>
  <dataConsolidate/>
  <mergeCells count="74">
    <mergeCell ref="B8:C8"/>
    <mergeCell ref="D8:K8"/>
    <mergeCell ref="B2:B4"/>
    <mergeCell ref="C2:I4"/>
    <mergeCell ref="B6:K6"/>
    <mergeCell ref="B7:C7"/>
    <mergeCell ref="D7:K7"/>
    <mergeCell ref="B16:C16"/>
    <mergeCell ref="D16:E16"/>
    <mergeCell ref="G16:H16"/>
    <mergeCell ref="B9:C9"/>
    <mergeCell ref="D9:K9"/>
    <mergeCell ref="B10:C10"/>
    <mergeCell ref="D10:K10"/>
    <mergeCell ref="B12:K12"/>
    <mergeCell ref="B13:C13"/>
    <mergeCell ref="D13:K13"/>
    <mergeCell ref="B14:C14"/>
    <mergeCell ref="D14:K14"/>
    <mergeCell ref="B15:C15"/>
    <mergeCell ref="D15:E15"/>
    <mergeCell ref="G15:H15"/>
    <mergeCell ref="G22:I22"/>
    <mergeCell ref="G23:I23"/>
    <mergeCell ref="G24:I24"/>
    <mergeCell ref="G25:I25"/>
    <mergeCell ref="B18:K18"/>
    <mergeCell ref="B19:K19"/>
    <mergeCell ref="B20:B21"/>
    <mergeCell ref="C20:C21"/>
    <mergeCell ref="D20:D21"/>
    <mergeCell ref="E20:E21"/>
    <mergeCell ref="F20:F21"/>
    <mergeCell ref="G20:K20"/>
    <mergeCell ref="G21:I21"/>
    <mergeCell ref="G26:I26"/>
    <mergeCell ref="B27:K27"/>
    <mergeCell ref="B44:K44"/>
    <mergeCell ref="B69:G69"/>
    <mergeCell ref="H69:I69"/>
    <mergeCell ref="B45:K68"/>
    <mergeCell ref="B70:G70"/>
    <mergeCell ref="H70:K70"/>
    <mergeCell ref="B72:K72"/>
    <mergeCell ref="B73:K73"/>
    <mergeCell ref="B74:E74"/>
    <mergeCell ref="F74:K74"/>
    <mergeCell ref="B75:C76"/>
    <mergeCell ref="D75:E75"/>
    <mergeCell ref="F75:H75"/>
    <mergeCell ref="I75:K75"/>
    <mergeCell ref="D76:E76"/>
    <mergeCell ref="F76:H76"/>
    <mergeCell ref="I76:K76"/>
    <mergeCell ref="B78:K78"/>
    <mergeCell ref="B79:E79"/>
    <mergeCell ref="F79:K79"/>
    <mergeCell ref="B80:C81"/>
    <mergeCell ref="D80:E80"/>
    <mergeCell ref="F80:H80"/>
    <mergeCell ref="I80:K80"/>
    <mergeCell ref="D81:E81"/>
    <mergeCell ref="F81:H81"/>
    <mergeCell ref="I81:K81"/>
    <mergeCell ref="B84:C85"/>
    <mergeCell ref="D84:G84"/>
    <mergeCell ref="H84:K84"/>
    <mergeCell ref="D85:G85"/>
    <mergeCell ref="H85:K85"/>
    <mergeCell ref="B82:C83"/>
    <mergeCell ref="D82:G82"/>
    <mergeCell ref="H82:K82"/>
    <mergeCell ref="D83:G83"/>
    <mergeCell ref="H83:K83"/>
  </mergeCells>
  <conditionalFormatting sqref="D82:G82">
    <cfRule type="cellIs" dxfId="11" priority="5" operator="equal">
      <formula>"Acciones preventivas "</formula>
    </cfRule>
    <cfRule type="cellIs" dxfId="10" priority="6" operator="between">
      <formula>70</formula>
      <formula>89</formula>
    </cfRule>
  </conditionalFormatting>
  <conditionalFormatting sqref="D84:G84">
    <cfRule type="cellIs" dxfId="9" priority="3" operator="equal">
      <formula>"Acciones preventivas "</formula>
    </cfRule>
    <cfRule type="cellIs" dxfId="8" priority="4" operator="between">
      <formula>70</formula>
      <formula>89</formula>
    </cfRule>
  </conditionalFormatting>
  <conditionalFormatting sqref="H84:K84">
    <cfRule type="cellIs" dxfId="7" priority="1" operator="equal">
      <formula>"Acciones preventivas "</formula>
    </cfRule>
    <cfRule type="cellIs" dxfId="6" priority="2" operator="between">
      <formula>70</formula>
      <formula>89</formula>
    </cfRule>
  </conditionalFormatting>
  <dataValidations count="9">
    <dataValidation allowBlank="1" showInputMessage="1" showErrorMessage="1" prompt="Clasifique el indicador según se trate de un indicador de eficacia ; eficiencia,  ;  efectividad  o impacto. _x000a__x000a_" sqref="D10:K10" xr:uid="{00000000-0002-0000-0000-000000000000}"/>
    <dataValidation allowBlank="1" showInputMessage="1" showErrorMessage="1" prompt="Seleccione el nombre del proceso al que pertenece el indicador de acuerdo con el mapa de procesos de la institución.   " sqref="D8:K8" xr:uid="{00000000-0002-0000-0000-000001000000}"/>
    <dataValidation type="list" allowBlank="1" showInputMessage="1" showErrorMessage="1" prompt="Periodicidad con la que se genera la información para calcular el indicador. Es decir: anual o semestral." sqref="D14:K14" xr:uid="{00000000-0002-0000-0000-000002000000}">
      <formula1>"Semestral, Anual"</formula1>
    </dataValidation>
    <dataValidation allowBlank="1" showInputMessage="1" showErrorMessage="1" prompt="Seleccione una opción" sqref="D15:D17 J15:K15 F15:F17" xr:uid="{00000000-0002-0000-0000-000003000000}"/>
    <dataValidation allowBlank="1" showInputMessage="1" showErrorMessage="1" prompt="Escriba el nombre con el cual se identifica el indicador" sqref="D7:K7" xr:uid="{00000000-0002-0000-0000-000004000000}"/>
    <dataValidation allowBlank="1" showInputMessage="1" showErrorMessage="1" prompt="Escriba en forma sintética lo que se pretende con el cálculo del indicador. La estructura del objetivo es la siguiente: _x000a_Verbo en infinitivo+Sujeto+Frase Calificativa_x000a_" sqref="D9:K9" xr:uid="{00000000-0002-0000-0000-000005000000}"/>
    <dataValidation allowBlank="1" showInputMessage="1" showErrorMessage="1" prompt="Fórmula que indica cómo se relacionan las variables que intervienen en el indicador. En muchos casos es necesario especificar el numerador y el denominador para definir la forma de cálculo del indicador." sqref="D13:K13" xr:uid="{00000000-0002-0000-0000-000006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C15" xr:uid="{00000000-0002-0000-0000-000007000000}"/>
    <dataValidation allowBlank="1" showInputMessage="1" showErrorMessage="1" prompt="La meta es un propósito medible. Es el valor que se espera alcance el respectivo indicador. " sqref="B16:C16" xr:uid="{00000000-0002-0000-0000-000008000000}"/>
  </dataValidations>
  <printOptions horizontalCentered="1"/>
  <pageMargins left="0.23622047244094491" right="0.23622047244094491" top="0.35433070866141736" bottom="0.35433070866141736" header="0.31496062992125984" footer="0.31496062992125984"/>
  <pageSetup scale="42" orientation="portrait" r:id="rId1"/>
  <rowBreaks count="1" manualBreakCount="1">
    <brk id="70" max="10" man="1"/>
  </rowBreaks>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249977111117893"/>
  </sheetPr>
  <dimension ref="B1:O74"/>
  <sheetViews>
    <sheetView showGridLines="0" tabSelected="1" view="pageBreakPreview" topLeftCell="A4" zoomScale="90" zoomScaleNormal="90" zoomScaleSheetLayoutView="90" workbookViewId="0">
      <selection activeCell="N49" sqref="N49"/>
    </sheetView>
  </sheetViews>
  <sheetFormatPr baseColWidth="10" defaultColWidth="11.5703125" defaultRowHeight="15.75" x14ac:dyDescent="0.25"/>
  <cols>
    <col min="1" max="1" width="4.140625" style="1" customWidth="1"/>
    <col min="2" max="2" width="14.28515625" style="1" customWidth="1"/>
    <col min="3" max="3" width="16" style="1" customWidth="1"/>
    <col min="4" max="9" width="13.42578125" style="1" customWidth="1"/>
    <col min="10" max="10" width="18.7109375" style="1" customWidth="1"/>
    <col min="11" max="11" width="21.7109375" style="1" bestFit="1" customWidth="1"/>
    <col min="12" max="16384" width="11.5703125" style="1"/>
  </cols>
  <sheetData>
    <row r="1" spans="2:13" x14ac:dyDescent="0.25">
      <c r="M1" s="2"/>
    </row>
    <row r="2" spans="2:13" x14ac:dyDescent="0.25">
      <c r="B2" s="83"/>
      <c r="C2" s="86" t="s">
        <v>0</v>
      </c>
      <c r="D2" s="87"/>
      <c r="E2" s="87"/>
      <c r="F2" s="87"/>
      <c r="G2" s="87"/>
      <c r="H2" s="87"/>
      <c r="I2" s="87"/>
      <c r="J2" s="3" t="s">
        <v>1</v>
      </c>
      <c r="K2" s="4" t="s">
        <v>2</v>
      </c>
    </row>
    <row r="3" spans="2:13" x14ac:dyDescent="0.25">
      <c r="B3" s="84"/>
      <c r="C3" s="88"/>
      <c r="D3" s="89"/>
      <c r="E3" s="89"/>
      <c r="F3" s="89"/>
      <c r="G3" s="89"/>
      <c r="H3" s="89"/>
      <c r="I3" s="89"/>
      <c r="J3" s="3" t="s">
        <v>3</v>
      </c>
      <c r="K3" s="5" t="s">
        <v>4</v>
      </c>
    </row>
    <row r="4" spans="2:13" x14ac:dyDescent="0.25">
      <c r="B4" s="85"/>
      <c r="C4" s="90"/>
      <c r="D4" s="91"/>
      <c r="E4" s="91"/>
      <c r="F4" s="91"/>
      <c r="G4" s="91"/>
      <c r="H4" s="91"/>
      <c r="I4" s="91"/>
      <c r="J4" s="3" t="s">
        <v>5</v>
      </c>
      <c r="K4" s="6">
        <v>43243</v>
      </c>
    </row>
    <row r="6" spans="2:13" x14ac:dyDescent="0.25">
      <c r="B6" s="44" t="s">
        <v>6</v>
      </c>
      <c r="C6" s="45"/>
      <c r="D6" s="45"/>
      <c r="E6" s="45"/>
      <c r="F6" s="45"/>
      <c r="G6" s="45"/>
      <c r="H6" s="45"/>
      <c r="I6" s="45"/>
      <c r="J6" s="45"/>
      <c r="K6" s="46"/>
    </row>
    <row r="7" spans="2:13" ht="28.15" customHeight="1" x14ac:dyDescent="0.25">
      <c r="B7" s="67" t="s">
        <v>7</v>
      </c>
      <c r="C7" s="68"/>
      <c r="D7" s="92" t="s">
        <v>8</v>
      </c>
      <c r="E7" s="93"/>
      <c r="F7" s="93"/>
      <c r="G7" s="93"/>
      <c r="H7" s="93"/>
      <c r="I7" s="93"/>
      <c r="J7" s="93"/>
      <c r="K7" s="94"/>
    </row>
    <row r="8" spans="2:13" ht="28.15" customHeight="1" x14ac:dyDescent="0.25">
      <c r="B8" s="67" t="s">
        <v>9</v>
      </c>
      <c r="C8" s="68"/>
      <c r="D8" s="82" t="s">
        <v>10</v>
      </c>
      <c r="E8" s="82"/>
      <c r="F8" s="82"/>
      <c r="G8" s="82"/>
      <c r="H8" s="82"/>
      <c r="I8" s="82"/>
      <c r="J8" s="82"/>
      <c r="K8" s="82"/>
    </row>
    <row r="9" spans="2:13" ht="28.15" customHeight="1" x14ac:dyDescent="0.25">
      <c r="B9" s="67" t="s">
        <v>11</v>
      </c>
      <c r="C9" s="68"/>
      <c r="D9" s="71" t="s">
        <v>12</v>
      </c>
      <c r="E9" s="72"/>
      <c r="F9" s="72"/>
      <c r="G9" s="72"/>
      <c r="H9" s="72"/>
      <c r="I9" s="72"/>
      <c r="J9" s="72"/>
      <c r="K9" s="73"/>
    </row>
    <row r="10" spans="2:13" ht="28.15" customHeight="1" x14ac:dyDescent="0.25">
      <c r="B10" s="74" t="s">
        <v>13</v>
      </c>
      <c r="C10" s="67"/>
      <c r="D10" s="75" t="s">
        <v>14</v>
      </c>
      <c r="E10" s="72"/>
      <c r="F10" s="72"/>
      <c r="G10" s="72"/>
      <c r="H10" s="72"/>
      <c r="I10" s="72"/>
      <c r="J10" s="72"/>
      <c r="K10" s="73"/>
    </row>
    <row r="12" spans="2:13" x14ac:dyDescent="0.25">
      <c r="B12" s="44" t="s">
        <v>15</v>
      </c>
      <c r="C12" s="45"/>
      <c r="D12" s="45"/>
      <c r="E12" s="45"/>
      <c r="F12" s="45"/>
      <c r="G12" s="45"/>
      <c r="H12" s="45"/>
      <c r="I12" s="45"/>
      <c r="J12" s="45"/>
      <c r="K12" s="46"/>
    </row>
    <row r="13" spans="2:13" ht="30.75" customHeight="1" x14ac:dyDescent="0.25">
      <c r="B13" s="27" t="s">
        <v>16</v>
      </c>
      <c r="C13" s="28"/>
      <c r="D13" s="76" t="s">
        <v>66</v>
      </c>
      <c r="E13" s="77"/>
      <c r="F13" s="77"/>
      <c r="G13" s="77"/>
      <c r="H13" s="77"/>
      <c r="I13" s="77"/>
      <c r="J13" s="77"/>
      <c r="K13" s="78"/>
    </row>
    <row r="14" spans="2:13" ht="28.15" customHeight="1" x14ac:dyDescent="0.25">
      <c r="B14" s="67" t="s">
        <v>18</v>
      </c>
      <c r="C14" s="68"/>
      <c r="D14" s="79" t="s">
        <v>19</v>
      </c>
      <c r="E14" s="80"/>
      <c r="F14" s="80"/>
      <c r="G14" s="80"/>
      <c r="H14" s="80"/>
      <c r="I14" s="80"/>
      <c r="J14" s="80"/>
      <c r="K14" s="81"/>
    </row>
    <row r="15" spans="2:13" ht="31.5" x14ac:dyDescent="0.25">
      <c r="B15" s="67" t="s">
        <v>20</v>
      </c>
      <c r="C15" s="68"/>
      <c r="D15" s="75" t="s">
        <v>21</v>
      </c>
      <c r="E15" s="73"/>
      <c r="F15" s="16" t="s">
        <v>22</v>
      </c>
      <c r="G15" s="75" t="s">
        <v>23</v>
      </c>
      <c r="H15" s="73"/>
      <c r="I15" s="22" t="s">
        <v>24</v>
      </c>
      <c r="J15" s="23" t="s">
        <v>25</v>
      </c>
      <c r="K15" s="17" t="s">
        <v>24</v>
      </c>
    </row>
    <row r="16" spans="2:13" ht="28.15" customHeight="1" x14ac:dyDescent="0.25">
      <c r="B16" s="67" t="s">
        <v>26</v>
      </c>
      <c r="C16" s="68"/>
      <c r="D16" s="69" t="s">
        <v>27</v>
      </c>
      <c r="E16" s="70"/>
      <c r="F16" s="13" t="s">
        <v>22</v>
      </c>
      <c r="G16" s="69" t="s">
        <v>28</v>
      </c>
      <c r="H16" s="70"/>
      <c r="I16" s="24">
        <v>0.8</v>
      </c>
      <c r="J16" s="7"/>
      <c r="K16" s="8"/>
    </row>
    <row r="18" spans="2:11" x14ac:dyDescent="0.25">
      <c r="B18" s="44" t="s">
        <v>29</v>
      </c>
      <c r="C18" s="45"/>
      <c r="D18" s="45"/>
      <c r="E18" s="45"/>
      <c r="F18" s="45"/>
      <c r="G18" s="45"/>
      <c r="H18" s="45"/>
      <c r="I18" s="45"/>
      <c r="J18" s="45"/>
      <c r="K18" s="46"/>
    </row>
    <row r="19" spans="2:11" ht="28.15" customHeight="1" x14ac:dyDescent="0.25">
      <c r="B19" s="56" t="s">
        <v>30</v>
      </c>
      <c r="C19" s="57"/>
      <c r="D19" s="57"/>
      <c r="E19" s="57"/>
      <c r="F19" s="57"/>
      <c r="G19" s="57"/>
      <c r="H19" s="57"/>
      <c r="I19" s="57"/>
      <c r="J19" s="57"/>
      <c r="K19" s="58"/>
    </row>
    <row r="20" spans="2:11" ht="50.25" customHeight="1" x14ac:dyDescent="0.25">
      <c r="B20" s="66" t="s">
        <v>31</v>
      </c>
      <c r="C20" s="66" t="s">
        <v>67</v>
      </c>
      <c r="D20" s="66" t="s">
        <v>68</v>
      </c>
      <c r="E20" s="66" t="s">
        <v>69</v>
      </c>
      <c r="F20" s="66" t="s">
        <v>35</v>
      </c>
      <c r="G20" s="66" t="s">
        <v>36</v>
      </c>
      <c r="H20" s="66"/>
      <c r="I20" s="66"/>
      <c r="J20" s="66"/>
      <c r="K20" s="66"/>
    </row>
    <row r="21" spans="2:11" ht="50.25" customHeight="1" x14ac:dyDescent="0.25">
      <c r="B21" s="66"/>
      <c r="C21" s="66"/>
      <c r="D21" s="66"/>
      <c r="E21" s="66"/>
      <c r="F21" s="66"/>
      <c r="G21" s="56" t="s">
        <v>37</v>
      </c>
      <c r="H21" s="57"/>
      <c r="I21" s="58"/>
      <c r="J21" s="14" t="s">
        <v>38</v>
      </c>
      <c r="K21" s="12" t="s">
        <v>39</v>
      </c>
    </row>
    <row r="22" spans="2:11" ht="47.25" x14ac:dyDescent="0.25">
      <c r="B22" s="15">
        <v>1</v>
      </c>
      <c r="C22" s="18" t="s">
        <v>70</v>
      </c>
      <c r="D22" s="18">
        <v>190</v>
      </c>
      <c r="E22" s="18">
        <v>185</v>
      </c>
      <c r="F22" s="19">
        <f>+E22/D22</f>
        <v>0.97368421052631582</v>
      </c>
      <c r="G22" s="50">
        <f>+IF(F22&lt;=$I$16,(F22/$I$16),100%)</f>
        <v>1</v>
      </c>
      <c r="H22" s="51"/>
      <c r="I22" s="52"/>
      <c r="J22" s="15" t="str">
        <f>+IF(G22&gt;90%,"Bueno",
IF(90%&gt;G22&gt;=70%,"Aceptable",
IF(G22&lt;70%,"Deficiente")))</f>
        <v>Bueno</v>
      </c>
      <c r="K22" s="15" t="str">
        <f>+IF(G22&gt;80%,"No aplica",
IF(80%&gt;G22&gt;=70%,"Preventiva",
IF(G22&lt;70%,"Correctiva")))</f>
        <v>No aplica</v>
      </c>
    </row>
    <row r="23" spans="2:11" x14ac:dyDescent="0.25">
      <c r="B23" s="15">
        <v>3</v>
      </c>
      <c r="C23" s="15" t="s">
        <v>44</v>
      </c>
      <c r="D23" s="18">
        <f>+D22</f>
        <v>190</v>
      </c>
      <c r="E23" s="18">
        <f>+E22</f>
        <v>185</v>
      </c>
      <c r="F23" s="19">
        <f>+E23/D23</f>
        <v>0.97368421052631582</v>
      </c>
      <c r="G23" s="50">
        <f>+IF(F23&lt;=$I$16,(F23/$I$16),100%)</f>
        <v>1</v>
      </c>
      <c r="H23" s="51"/>
      <c r="I23" s="52"/>
      <c r="J23" s="15" t="str">
        <f>+IF(G23&gt;90%,"Bueno",
IF(90%&gt;G23&gt;=70%,"Aceptable",
IF(G23&lt;70%,"Deficiente")))</f>
        <v>Bueno</v>
      </c>
      <c r="K23" s="15" t="str">
        <f>+IF(G23&gt;80%,"No aplica",
IF(80%&gt;G23&gt;=70%,"Preventiva",
IF(G23&lt;70%,"Correctiva")))</f>
        <v>No aplica</v>
      </c>
    </row>
    <row r="24" spans="2:11" ht="28.15" customHeight="1" x14ac:dyDescent="0.25">
      <c r="B24" s="53" t="s">
        <v>45</v>
      </c>
      <c r="C24" s="54"/>
      <c r="D24" s="54"/>
      <c r="E24" s="54"/>
      <c r="F24" s="54"/>
      <c r="G24" s="54"/>
      <c r="H24" s="54"/>
      <c r="I24" s="54"/>
      <c r="J24" s="54"/>
      <c r="K24" s="55"/>
    </row>
    <row r="25" spans="2:11" ht="12.75" customHeight="1" x14ac:dyDescent="0.25">
      <c r="D25" s="9"/>
      <c r="E25" s="9"/>
      <c r="F25" s="9"/>
      <c r="G25" s="9"/>
      <c r="H25" s="9"/>
      <c r="I25" s="9"/>
      <c r="J25" s="9"/>
      <c r="K25" s="10"/>
    </row>
    <row r="26" spans="2:11" ht="21" customHeight="1" x14ac:dyDescent="0.25">
      <c r="D26" s="21"/>
    </row>
    <row r="27" spans="2:11" ht="39.75" customHeight="1" x14ac:dyDescent="0.25">
      <c r="K27" s="21"/>
    </row>
    <row r="28" spans="2:11" ht="39.75" customHeight="1" x14ac:dyDescent="0.25">
      <c r="K28" s="21"/>
    </row>
    <row r="29" spans="2:11" ht="46.5" customHeight="1" x14ac:dyDescent="0.25">
      <c r="K29" s="21"/>
    </row>
    <row r="30" spans="2:11" ht="21" customHeight="1" x14ac:dyDescent="0.25">
      <c r="K30" s="21"/>
    </row>
    <row r="31" spans="2:11" ht="21" customHeight="1" x14ac:dyDescent="0.25">
      <c r="K31" s="21"/>
    </row>
    <row r="32" spans="2:11" ht="31.5" customHeight="1" x14ac:dyDescent="0.25">
      <c r="K32" s="21"/>
    </row>
    <row r="33" spans="2:11" ht="33" customHeight="1" x14ac:dyDescent="0.25">
      <c r="K33" s="21"/>
    </row>
    <row r="34" spans="2:11" ht="34.5" customHeight="1" x14ac:dyDescent="0.25">
      <c r="K34" s="21"/>
    </row>
    <row r="35" spans="2:11" ht="21" customHeight="1" x14ac:dyDescent="0.25">
      <c r="K35" s="21"/>
    </row>
    <row r="36" spans="2:11" ht="21" customHeight="1" x14ac:dyDescent="0.25">
      <c r="K36" s="21"/>
    </row>
    <row r="37" spans="2:11" ht="21" customHeight="1" x14ac:dyDescent="0.25">
      <c r="K37" s="21"/>
    </row>
    <row r="38" spans="2:11" ht="28.15" customHeight="1" x14ac:dyDescent="0.25">
      <c r="B38" s="56" t="s">
        <v>46</v>
      </c>
      <c r="C38" s="57"/>
      <c r="D38" s="57"/>
      <c r="E38" s="57"/>
      <c r="F38" s="57"/>
      <c r="G38" s="57"/>
      <c r="H38" s="57"/>
      <c r="I38" s="57"/>
      <c r="J38" s="57"/>
      <c r="K38" s="58"/>
    </row>
    <row r="39" spans="2:11" ht="15.75" customHeight="1" x14ac:dyDescent="0.25">
      <c r="B39" s="60" t="s">
        <v>73</v>
      </c>
      <c r="C39" s="61"/>
      <c r="D39" s="61"/>
      <c r="E39" s="61"/>
      <c r="F39" s="61"/>
      <c r="G39" s="61"/>
      <c r="H39" s="61"/>
      <c r="I39" s="61"/>
      <c r="J39" s="61"/>
      <c r="K39" s="62"/>
    </row>
    <row r="40" spans="2:11" x14ac:dyDescent="0.25">
      <c r="B40" s="63"/>
      <c r="C40" s="64"/>
      <c r="D40" s="64"/>
      <c r="E40" s="64"/>
      <c r="F40" s="64"/>
      <c r="G40" s="64"/>
      <c r="H40" s="64"/>
      <c r="I40" s="64"/>
      <c r="J40" s="64"/>
      <c r="K40" s="65"/>
    </row>
    <row r="41" spans="2:11" x14ac:dyDescent="0.25">
      <c r="B41" s="63"/>
      <c r="C41" s="64"/>
      <c r="D41" s="64"/>
      <c r="E41" s="64"/>
      <c r="F41" s="64"/>
      <c r="G41" s="64"/>
      <c r="H41" s="64"/>
      <c r="I41" s="64"/>
      <c r="J41" s="64"/>
      <c r="K41" s="65"/>
    </row>
    <row r="42" spans="2:11" x14ac:dyDescent="0.25">
      <c r="B42" s="63"/>
      <c r="C42" s="64"/>
      <c r="D42" s="64"/>
      <c r="E42" s="64"/>
      <c r="F42" s="64"/>
      <c r="G42" s="64"/>
      <c r="H42" s="64"/>
      <c r="I42" s="64"/>
      <c r="J42" s="64"/>
      <c r="K42" s="65"/>
    </row>
    <row r="43" spans="2:11" x14ac:dyDescent="0.25">
      <c r="B43" s="63"/>
      <c r="C43" s="64"/>
      <c r="D43" s="64"/>
      <c r="E43" s="64"/>
      <c r="F43" s="64"/>
      <c r="G43" s="64"/>
      <c r="H43" s="64"/>
      <c r="I43" s="64"/>
      <c r="J43" s="64"/>
      <c r="K43" s="65"/>
    </row>
    <row r="44" spans="2:11" x14ac:dyDescent="0.25">
      <c r="B44" s="63"/>
      <c r="C44" s="64"/>
      <c r="D44" s="64"/>
      <c r="E44" s="64"/>
      <c r="F44" s="64"/>
      <c r="G44" s="64"/>
      <c r="H44" s="64"/>
      <c r="I44" s="64"/>
      <c r="J44" s="64"/>
      <c r="K44" s="65"/>
    </row>
    <row r="45" spans="2:11" x14ac:dyDescent="0.25">
      <c r="B45" s="63"/>
      <c r="C45" s="64"/>
      <c r="D45" s="64"/>
      <c r="E45" s="64"/>
      <c r="F45" s="64"/>
      <c r="G45" s="64"/>
      <c r="H45" s="64"/>
      <c r="I45" s="64"/>
      <c r="J45" s="64"/>
      <c r="K45" s="65"/>
    </row>
    <row r="46" spans="2:11" x14ac:dyDescent="0.25">
      <c r="B46" s="63"/>
      <c r="C46" s="64"/>
      <c r="D46" s="64"/>
      <c r="E46" s="64"/>
      <c r="F46" s="64"/>
      <c r="G46" s="64"/>
      <c r="H46" s="64"/>
      <c r="I46" s="64"/>
      <c r="J46" s="64"/>
      <c r="K46" s="65"/>
    </row>
    <row r="47" spans="2:11" x14ac:dyDescent="0.25">
      <c r="B47" s="63"/>
      <c r="C47" s="64"/>
      <c r="D47" s="64"/>
      <c r="E47" s="64"/>
      <c r="F47" s="64"/>
      <c r="G47" s="64"/>
      <c r="H47" s="64"/>
      <c r="I47" s="64"/>
      <c r="J47" s="64"/>
      <c r="K47" s="65"/>
    </row>
    <row r="48" spans="2:11" x14ac:dyDescent="0.25">
      <c r="B48" s="63"/>
      <c r="C48" s="64"/>
      <c r="D48" s="64"/>
      <c r="E48" s="64"/>
      <c r="F48" s="64"/>
      <c r="G48" s="64"/>
      <c r="H48" s="64"/>
      <c r="I48" s="64"/>
      <c r="J48" s="64"/>
      <c r="K48" s="65"/>
    </row>
    <row r="49" spans="2:15" x14ac:dyDescent="0.25">
      <c r="B49" s="63"/>
      <c r="C49" s="64"/>
      <c r="D49" s="64"/>
      <c r="E49" s="64"/>
      <c r="F49" s="64"/>
      <c r="G49" s="64"/>
      <c r="H49" s="64"/>
      <c r="I49" s="64"/>
      <c r="J49" s="64"/>
      <c r="K49" s="65"/>
    </row>
    <row r="50" spans="2:15" x14ac:dyDescent="0.25">
      <c r="B50" s="63"/>
      <c r="C50" s="64"/>
      <c r="D50" s="64"/>
      <c r="E50" s="64"/>
      <c r="F50" s="64"/>
      <c r="G50" s="64"/>
      <c r="H50" s="64"/>
      <c r="I50" s="64"/>
      <c r="J50" s="64"/>
      <c r="K50" s="65"/>
    </row>
    <row r="51" spans="2:15" x14ac:dyDescent="0.25">
      <c r="B51" s="63"/>
      <c r="C51" s="64"/>
      <c r="D51" s="64"/>
      <c r="E51" s="64"/>
      <c r="F51" s="64"/>
      <c r="G51" s="64"/>
      <c r="H51" s="64"/>
      <c r="I51" s="64"/>
      <c r="J51" s="64"/>
      <c r="K51" s="65"/>
    </row>
    <row r="52" spans="2:15" x14ac:dyDescent="0.25">
      <c r="B52" s="63"/>
      <c r="C52" s="64"/>
      <c r="D52" s="64"/>
      <c r="E52" s="64"/>
      <c r="F52" s="64"/>
      <c r="G52" s="64"/>
      <c r="H52" s="64"/>
      <c r="I52" s="64"/>
      <c r="J52" s="64"/>
      <c r="K52" s="65"/>
    </row>
    <row r="53" spans="2:15" x14ac:dyDescent="0.25">
      <c r="B53" s="63"/>
      <c r="C53" s="64"/>
      <c r="D53" s="64"/>
      <c r="E53" s="64"/>
      <c r="F53" s="64"/>
      <c r="G53" s="64"/>
      <c r="H53" s="64"/>
      <c r="I53" s="64"/>
      <c r="J53" s="64"/>
      <c r="K53" s="65"/>
    </row>
    <row r="54" spans="2:15" x14ac:dyDescent="0.25">
      <c r="B54" s="63"/>
      <c r="C54" s="64"/>
      <c r="D54" s="64"/>
      <c r="E54" s="64"/>
      <c r="F54" s="64"/>
      <c r="G54" s="64"/>
      <c r="H54" s="64"/>
      <c r="I54" s="64"/>
      <c r="J54" s="64"/>
      <c r="K54" s="65"/>
    </row>
    <row r="55" spans="2:15" x14ac:dyDescent="0.25">
      <c r="B55" s="63"/>
      <c r="C55" s="64"/>
      <c r="D55" s="64"/>
      <c r="E55" s="64"/>
      <c r="F55" s="64"/>
      <c r="G55" s="64"/>
      <c r="H55" s="64"/>
      <c r="I55" s="64"/>
      <c r="J55" s="64"/>
      <c r="K55" s="65"/>
    </row>
    <row r="56" spans="2:15" x14ac:dyDescent="0.25">
      <c r="B56" s="63"/>
      <c r="C56" s="64"/>
      <c r="D56" s="64"/>
      <c r="E56" s="64"/>
      <c r="F56" s="64"/>
      <c r="G56" s="64"/>
      <c r="H56" s="64"/>
      <c r="I56" s="64"/>
      <c r="J56" s="64"/>
      <c r="K56" s="65"/>
    </row>
    <row r="57" spans="2:15" x14ac:dyDescent="0.25">
      <c r="B57" s="63"/>
      <c r="C57" s="64"/>
      <c r="D57" s="64"/>
      <c r="E57" s="64"/>
      <c r="F57" s="64"/>
      <c r="G57" s="64"/>
      <c r="H57" s="64"/>
      <c r="I57" s="64"/>
      <c r="J57" s="64"/>
      <c r="K57" s="65"/>
    </row>
    <row r="58" spans="2:15" ht="28.15" customHeight="1" x14ac:dyDescent="0.25">
      <c r="B58" s="37" t="s">
        <v>47</v>
      </c>
      <c r="C58" s="38"/>
      <c r="D58" s="38"/>
      <c r="E58" s="38"/>
      <c r="F58" s="38"/>
      <c r="G58" s="39"/>
      <c r="H58" s="59">
        <v>30</v>
      </c>
      <c r="I58" s="59"/>
      <c r="J58" s="26">
        <v>12</v>
      </c>
      <c r="K58" s="25">
        <v>2021</v>
      </c>
    </row>
    <row r="59" spans="2:15" ht="46.5" customHeight="1" x14ac:dyDescent="0.25">
      <c r="B59" s="37" t="s">
        <v>48</v>
      </c>
      <c r="C59" s="38"/>
      <c r="D59" s="38"/>
      <c r="E59" s="38"/>
      <c r="F59" s="38"/>
      <c r="G59" s="39"/>
      <c r="H59" s="40" t="s">
        <v>71</v>
      </c>
      <c r="I59" s="41"/>
      <c r="J59" s="41"/>
      <c r="K59" s="42"/>
    </row>
    <row r="61" spans="2:15" x14ac:dyDescent="0.25">
      <c r="B61" s="44" t="s">
        <v>50</v>
      </c>
      <c r="C61" s="45"/>
      <c r="D61" s="45"/>
      <c r="E61" s="45"/>
      <c r="F61" s="45"/>
      <c r="G61" s="45"/>
      <c r="H61" s="45"/>
      <c r="I61" s="45"/>
      <c r="J61" s="45"/>
      <c r="K61" s="46"/>
    </row>
    <row r="62" spans="2:15" x14ac:dyDescent="0.25">
      <c r="B62" s="34" t="s">
        <v>51</v>
      </c>
      <c r="C62" s="35"/>
      <c r="D62" s="35"/>
      <c r="E62" s="35"/>
      <c r="F62" s="35"/>
      <c r="G62" s="35"/>
      <c r="H62" s="35"/>
      <c r="I62" s="35"/>
      <c r="J62" s="35"/>
      <c r="K62" s="36"/>
    </row>
    <row r="63" spans="2:15" ht="28.15" customHeight="1" x14ac:dyDescent="0.25">
      <c r="B63" s="37" t="s">
        <v>52</v>
      </c>
      <c r="C63" s="38"/>
      <c r="D63" s="38"/>
      <c r="E63" s="39"/>
      <c r="F63" s="47">
        <f>+G23</f>
        <v>1</v>
      </c>
      <c r="G63" s="48"/>
      <c r="H63" s="48"/>
      <c r="I63" s="48"/>
      <c r="J63" s="48"/>
      <c r="K63" s="49"/>
      <c r="O63" s="11" t="str">
        <f>IF(F64="","Por calcular",IF(X6="","",IF(X6&lt;70%,"Deficiente",)))</f>
        <v/>
      </c>
    </row>
    <row r="64" spans="2:15" ht="37.15" customHeight="1" x14ac:dyDescent="0.25">
      <c r="B64" s="27" t="s">
        <v>53</v>
      </c>
      <c r="C64" s="28"/>
      <c r="D64" s="43" t="s">
        <v>54</v>
      </c>
      <c r="E64" s="43"/>
      <c r="F64" s="31" t="str">
        <f>IF(G63="","Aceptable",IF(G63="","",IF(G63&lt;70%,"Aceptable",IF(G63&gt;=90%,"Aceptable","Aceptable"))))</f>
        <v>Aceptable</v>
      </c>
      <c r="G64" s="32"/>
      <c r="H64" s="33"/>
      <c r="I64" s="31" t="s">
        <v>55</v>
      </c>
      <c r="J64" s="32"/>
      <c r="K64" s="33"/>
    </row>
    <row r="65" spans="2:15" ht="37.15" customHeight="1" x14ac:dyDescent="0.25">
      <c r="B65" s="29"/>
      <c r="C65" s="30"/>
      <c r="D65" s="31" t="s">
        <v>56</v>
      </c>
      <c r="E65" s="33"/>
      <c r="F65" s="43" t="s">
        <v>57</v>
      </c>
      <c r="G65" s="43"/>
      <c r="H65" s="43"/>
      <c r="I65" s="31" t="s">
        <v>58</v>
      </c>
      <c r="J65" s="32"/>
      <c r="K65" s="33"/>
    </row>
    <row r="67" spans="2:15" x14ac:dyDescent="0.25">
      <c r="B67" s="34" t="s">
        <v>59</v>
      </c>
      <c r="C67" s="35"/>
      <c r="D67" s="35"/>
      <c r="E67" s="35"/>
      <c r="F67" s="35"/>
      <c r="G67" s="35"/>
      <c r="H67" s="35"/>
      <c r="I67" s="35"/>
      <c r="J67" s="35"/>
      <c r="K67" s="36"/>
    </row>
    <row r="68" spans="2:15" ht="28.15" customHeight="1" x14ac:dyDescent="0.25">
      <c r="B68" s="37" t="s">
        <v>52</v>
      </c>
      <c r="C68" s="38"/>
      <c r="D68" s="38"/>
      <c r="E68" s="39"/>
      <c r="F68" s="40"/>
      <c r="G68" s="41"/>
      <c r="H68" s="41"/>
      <c r="I68" s="41"/>
      <c r="J68" s="41"/>
      <c r="K68" s="42"/>
      <c r="O68" s="11"/>
    </row>
    <row r="69" spans="2:15" ht="37.15" customHeight="1" x14ac:dyDescent="0.25">
      <c r="B69" s="27" t="s">
        <v>53</v>
      </c>
      <c r="C69" s="28"/>
      <c r="D69" s="43" t="s">
        <v>54</v>
      </c>
      <c r="E69" s="43"/>
      <c r="F69" s="31" t="str">
        <f>IF(G68="","Aceptable",IF(G68="","",IF(G68&lt;70%,"Aceptable",IF(G68&gt;=90%,"Aceptable","Aceptable"))))</f>
        <v>Aceptable</v>
      </c>
      <c r="G69" s="32"/>
      <c r="H69" s="33"/>
      <c r="I69" s="31" t="s">
        <v>55</v>
      </c>
      <c r="J69" s="32"/>
      <c r="K69" s="33"/>
    </row>
    <row r="70" spans="2:15" ht="37.15" customHeight="1" x14ac:dyDescent="0.25">
      <c r="B70" s="29"/>
      <c r="C70" s="30"/>
      <c r="D70" s="31" t="s">
        <v>56</v>
      </c>
      <c r="E70" s="33"/>
      <c r="F70" s="43" t="s">
        <v>57</v>
      </c>
      <c r="G70" s="43"/>
      <c r="H70" s="43"/>
      <c r="I70" s="31" t="s">
        <v>58</v>
      </c>
      <c r="J70" s="32"/>
      <c r="K70" s="33"/>
    </row>
    <row r="71" spans="2:15" ht="37.15" customHeight="1" x14ac:dyDescent="0.25">
      <c r="B71" s="27" t="s">
        <v>60</v>
      </c>
      <c r="C71" s="28"/>
      <c r="D71" s="31" t="str">
        <f>IF(G68="","Acciones preventivas .",IF(G68="","",IF(G68&lt;70%,"Acciones preventivas .",IF(G68&gt;80%,"Acciones preventivas .","Acciones preventivas "))))</f>
        <v>Acciones preventivas .</v>
      </c>
      <c r="E71" s="32"/>
      <c r="F71" s="32"/>
      <c r="G71" s="33"/>
      <c r="H71" s="31" t="s">
        <v>61</v>
      </c>
      <c r="I71" s="32"/>
      <c r="J71" s="32"/>
      <c r="K71" s="33"/>
    </row>
    <row r="72" spans="2:15" ht="28.15" customHeight="1" x14ac:dyDescent="0.25">
      <c r="B72" s="29"/>
      <c r="C72" s="30"/>
      <c r="D72" s="31" t="s">
        <v>62</v>
      </c>
      <c r="E72" s="32"/>
      <c r="F72" s="32"/>
      <c r="G72" s="33"/>
      <c r="H72" s="31" t="s">
        <v>58</v>
      </c>
      <c r="I72" s="32"/>
      <c r="J72" s="32"/>
      <c r="K72" s="33"/>
    </row>
    <row r="73" spans="2:15" ht="37.15" customHeight="1" x14ac:dyDescent="0.25">
      <c r="B73" s="27" t="s">
        <v>63</v>
      </c>
      <c r="C73" s="28"/>
      <c r="D73" s="31" t="s">
        <v>64</v>
      </c>
      <c r="E73" s="32"/>
      <c r="F73" s="32"/>
      <c r="G73" s="33"/>
      <c r="H73" s="31" t="s">
        <v>65</v>
      </c>
      <c r="I73" s="32"/>
      <c r="J73" s="32"/>
      <c r="K73" s="33"/>
    </row>
    <row r="74" spans="2:15" ht="28.15" customHeight="1" x14ac:dyDescent="0.25">
      <c r="B74" s="29"/>
      <c r="C74" s="30"/>
      <c r="D74" s="31"/>
      <c r="E74" s="32"/>
      <c r="F74" s="32"/>
      <c r="G74" s="33"/>
      <c r="H74" s="31"/>
      <c r="I74" s="32"/>
      <c r="J74" s="32"/>
      <c r="K74" s="33"/>
    </row>
  </sheetData>
  <dataConsolidate/>
  <mergeCells count="71">
    <mergeCell ref="B39:K57"/>
    <mergeCell ref="B73:C74"/>
    <mergeCell ref="D73:G73"/>
    <mergeCell ref="H73:K73"/>
    <mergeCell ref="D74:G74"/>
    <mergeCell ref="H74:K74"/>
    <mergeCell ref="B68:E68"/>
    <mergeCell ref="F68:K68"/>
    <mergeCell ref="B71:C72"/>
    <mergeCell ref="D71:G71"/>
    <mergeCell ref="H71:K71"/>
    <mergeCell ref="D72:G72"/>
    <mergeCell ref="H72:K72"/>
    <mergeCell ref="B69:C70"/>
    <mergeCell ref="D69:E69"/>
    <mergeCell ref="F69:H69"/>
    <mergeCell ref="I69:K69"/>
    <mergeCell ref="D70:E70"/>
    <mergeCell ref="F70:H70"/>
    <mergeCell ref="I70:K70"/>
    <mergeCell ref="B59:G59"/>
    <mergeCell ref="F63:K63"/>
    <mergeCell ref="H59:K59"/>
    <mergeCell ref="B63:E63"/>
    <mergeCell ref="B67:K67"/>
    <mergeCell ref="F65:H65"/>
    <mergeCell ref="I65:K65"/>
    <mergeCell ref="B62:K62"/>
    <mergeCell ref="B64:C65"/>
    <mergeCell ref="D64:E64"/>
    <mergeCell ref="F64:H64"/>
    <mergeCell ref="I64:K64"/>
    <mergeCell ref="D65:E65"/>
    <mergeCell ref="B61:K61"/>
    <mergeCell ref="H58:I58"/>
    <mergeCell ref="B58:G58"/>
    <mergeCell ref="B14:C14"/>
    <mergeCell ref="D14:K14"/>
    <mergeCell ref="B15:C15"/>
    <mergeCell ref="D15:E15"/>
    <mergeCell ref="G15:H15"/>
    <mergeCell ref="B16:C16"/>
    <mergeCell ref="D16:E16"/>
    <mergeCell ref="G16:H16"/>
    <mergeCell ref="B18:K18"/>
    <mergeCell ref="B19:K19"/>
    <mergeCell ref="B24:K24"/>
    <mergeCell ref="B38:K38"/>
    <mergeCell ref="B20:B21"/>
    <mergeCell ref="B13:C13"/>
    <mergeCell ref="D13:K13"/>
    <mergeCell ref="B2:B4"/>
    <mergeCell ref="C2:I4"/>
    <mergeCell ref="B6:K6"/>
    <mergeCell ref="B7:C7"/>
    <mergeCell ref="D7:K7"/>
    <mergeCell ref="B8:C8"/>
    <mergeCell ref="D8:K8"/>
    <mergeCell ref="B9:C9"/>
    <mergeCell ref="D9:K9"/>
    <mergeCell ref="B10:C10"/>
    <mergeCell ref="D10:K10"/>
    <mergeCell ref="B12:K12"/>
    <mergeCell ref="G23:I23"/>
    <mergeCell ref="C20:C21"/>
    <mergeCell ref="D20:D21"/>
    <mergeCell ref="E20:E21"/>
    <mergeCell ref="F20:F21"/>
    <mergeCell ref="G20:K20"/>
    <mergeCell ref="G21:I21"/>
    <mergeCell ref="G22:I22"/>
  </mergeCells>
  <conditionalFormatting sqref="D71:G71">
    <cfRule type="cellIs" dxfId="5" priority="7" operator="equal">
      <formula>"Acciones preventivas "</formula>
    </cfRule>
    <cfRule type="cellIs" dxfId="4" priority="8" operator="between">
      <formula>70</formula>
      <formula>89</formula>
    </cfRule>
  </conditionalFormatting>
  <conditionalFormatting sqref="D73:G73">
    <cfRule type="cellIs" dxfId="3" priority="5" operator="equal">
      <formula>"Acciones preventivas "</formula>
    </cfRule>
    <cfRule type="cellIs" dxfId="2" priority="6" operator="between">
      <formula>70</formula>
      <formula>89</formula>
    </cfRule>
  </conditionalFormatting>
  <conditionalFormatting sqref="H73:K73">
    <cfRule type="cellIs" dxfId="1" priority="1" operator="equal">
      <formula>"Acciones preventivas "</formula>
    </cfRule>
    <cfRule type="cellIs" dxfId="0" priority="2" operator="between">
      <formula>70</formula>
      <formula>89</formula>
    </cfRule>
  </conditionalFormatting>
  <dataValidations disablePrompts="1" count="9">
    <dataValidation allowBlank="1" showInputMessage="1" showErrorMessage="1" prompt="La meta es un propósito medible. Es el valor que se espera alcance el respectivo indicador. " sqref="B16:C16" xr:uid="{00000000-0002-0000-0100-000000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C15" xr:uid="{00000000-0002-0000-0100-000001000000}"/>
    <dataValidation allowBlank="1" showInputMessage="1" showErrorMessage="1" prompt="Fórmula que indica cómo se relacionan las variables que intervienen en el indicador. En muchos casos es necesario especificar el numerador y el denominador para definir la forma de cálculo del indicador." sqref="D13:K13" xr:uid="{00000000-0002-0000-0100-000002000000}"/>
    <dataValidation allowBlank="1" showInputMessage="1" showErrorMessage="1" prompt="Escriba en forma sintética lo que se pretende con el cálculo del indicador. La estructura del objetivo es la siguiente: _x000a_Verbo en infinitivo+Sujeto+Frase Calificativa_x000a_" sqref="D9:K9" xr:uid="{00000000-0002-0000-0100-000003000000}"/>
    <dataValidation allowBlank="1" showInputMessage="1" showErrorMessage="1" prompt="Escriba el nombre con el cual se identifica el indicador" sqref="D7:K7" xr:uid="{00000000-0002-0000-0100-000004000000}"/>
    <dataValidation allowBlank="1" showInputMessage="1" showErrorMessage="1" prompt="Seleccione una opción" sqref="D15:D17 J15:K15 F15:F17" xr:uid="{00000000-0002-0000-0100-000005000000}"/>
    <dataValidation type="list" allowBlank="1" showInputMessage="1" showErrorMessage="1" prompt="Periodicidad con la que se genera la información para calcular el indicador. Es decir: anual o semestral." sqref="D14:K14" xr:uid="{00000000-0002-0000-0100-000006000000}">
      <formula1>"Semestral, Anual"</formula1>
    </dataValidation>
    <dataValidation allowBlank="1" showInputMessage="1" showErrorMessage="1" prompt="Seleccione el nombre del proceso al que pertenece el indicador de acuerdo con el mapa de procesos de la institución.   " sqref="D8:K8" xr:uid="{00000000-0002-0000-0100-000007000000}"/>
    <dataValidation allowBlank="1" showInputMessage="1" showErrorMessage="1" prompt="Clasifique el indicador según se trate de un indicador de eficacia ; eficiencia,  ;  efectividad  o impacto. _x000a__x000a_" sqref="D10:K10" xr:uid="{00000000-0002-0000-0100-000008000000}"/>
  </dataValidations>
  <printOptions horizontalCentered="1"/>
  <pageMargins left="0.23622047244094491" right="0.23622047244094491" top="0.35433070866141736" bottom="0.35433070866141736" header="0.31496062992125984" footer="0.31496062992125984"/>
  <pageSetup scale="54" orientation="portrait" r:id="rId1"/>
  <rowBreaks count="1" manualBreakCount="1">
    <brk id="57" max="10" man="1"/>
  </rowBreaks>
  <colBreaks count="1" manualBreakCount="1">
    <brk id="13" max="48"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04099F62560ECB4FBCACDD576F14E869" ma:contentTypeVersion="13" ma:contentTypeDescription="Crear nuevo documento." ma:contentTypeScope="" ma:versionID="7bf7b9b6ad6c8e071c91af936ea16165">
  <xsd:schema xmlns:xsd="http://www.w3.org/2001/XMLSchema" xmlns:xs="http://www.w3.org/2001/XMLSchema" xmlns:p="http://schemas.microsoft.com/office/2006/metadata/properties" xmlns:ns2="9932afc9-16b8-436e-b063-c6edd018cbfd" xmlns:ns3="4aa7f693-b1e1-4382-90e3-78f3c0a28a90" targetNamespace="http://schemas.microsoft.com/office/2006/metadata/properties" ma:root="true" ma:fieldsID="de4d59089eb86f36893557ef77b5a57f" ns2:_="" ns3:_="">
    <xsd:import namespace="9932afc9-16b8-436e-b063-c6edd018cbfd"/>
    <xsd:import namespace="4aa7f693-b1e1-4382-90e3-78f3c0a28a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32afc9-16b8-436e-b063-c6edd018cb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aa7f693-b1e1-4382-90e3-78f3c0a28a90" elementFormDefault="qualified">
    <xsd:import namespace="http://schemas.microsoft.com/office/2006/documentManagement/types"/>
    <xsd:import namespace="http://schemas.microsoft.com/office/infopath/2007/PartnerControls"/>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6970FF2-92CE-4405-A088-737916308335}">
  <ds:schemaRefs>
    <ds:schemaRef ds:uri="http://schemas.microsoft.com/sharepoint/v3/contenttype/forms"/>
  </ds:schemaRefs>
</ds:datastoreItem>
</file>

<file path=customXml/itemProps2.xml><?xml version="1.0" encoding="utf-8"?>
<ds:datastoreItem xmlns:ds="http://schemas.openxmlformats.org/officeDocument/2006/customXml" ds:itemID="{0CFC0348-5699-4847-A5A7-088F034E5F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32afc9-16b8-436e-b063-c6edd018cbfd"/>
    <ds:schemaRef ds:uri="4aa7f693-b1e1-4382-90e3-78f3c0a28a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54C735B-A1CE-45AC-A960-F3B37CA55336}">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Ficha Suministros</vt:lpstr>
      <vt:lpstr>Ficha Mantenimientos</vt:lpstr>
      <vt:lpstr>'Ficha Mantenimientos'!Área_de_impresión</vt:lpstr>
      <vt:lpstr>'Ficha Suministros'!Área_de_impresión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Patricia Carmona Gonzalez</dc:creator>
  <cp:keywords/>
  <dc:description/>
  <cp:lastModifiedBy>TEAMCO</cp:lastModifiedBy>
  <cp:revision/>
  <dcterms:created xsi:type="dcterms:W3CDTF">2014-05-19T19:39:35Z</dcterms:created>
  <dcterms:modified xsi:type="dcterms:W3CDTF">2021-12-16T16:08:42Z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0x01010004099F62560ECB4FBCACDD576F14E869</vt:lpwstr>
  </property>
  <property fmtid="{D5CDD505-2E9C-101B-9397-08002B2CF9AE}" pid="3" name="Order">
    <vt:r8>8646800</vt:r8>
  </property>
</Properties>
</file>