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mc:AlternateContent xmlns:mc="http://schemas.openxmlformats.org/markup-compatibility/2006">
    <mc:Choice Requires="x15">
      <x15ac:absPath xmlns:x15ac="http://schemas.microsoft.com/office/spreadsheetml/2010/11/ac" url="C:\Users\vanessaespinosa\Desktop\"/>
    </mc:Choice>
  </mc:AlternateContent>
  <xr:revisionPtr revIDLastSave="0" documentId="13_ncr:1_{2522A6EA-AEED-4AFC-BC72-6674A141BD57}" xr6:coauthVersionLast="47" xr6:coauthVersionMax="47" xr10:uidLastSave="{00000000-0000-0000-0000-000000000000}"/>
  <bookViews>
    <workbookView xWindow="-110" yWindow="-110" windowWidth="38620" windowHeight="21220" xr2:uid="{00000000-000D-0000-FFFF-FFFF00000000}"/>
  </bookViews>
  <sheets>
    <sheet name="Indicador" sheetId="1" r:id="rId1"/>
    <sheet name="Resultados" sheetId="2" r:id="rId2"/>
    <sheet name="Jurídica" sheetId="3" state="hidden"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33" i="1" l="1"/>
  <c r="H33" i="1"/>
  <c r="K33" i="1"/>
  <c r="N33" i="1"/>
  <c r="Q33" i="1"/>
  <c r="E32" i="1"/>
  <c r="H32" i="1"/>
  <c r="K32" i="1"/>
  <c r="N32" i="1"/>
  <c r="Q32" i="1"/>
  <c r="E4" i="2"/>
  <c r="E5" i="2"/>
  <c r="E6" i="2"/>
  <c r="E7" i="2"/>
  <c r="D4" i="2"/>
  <c r="D5" i="2"/>
  <c r="D7" i="2"/>
  <c r="D3" i="2"/>
  <c r="C5" i="2"/>
  <c r="C7" i="2"/>
  <c r="E37" i="2"/>
  <c r="E36" i="2"/>
  <c r="E35" i="2"/>
  <c r="E34" i="2"/>
  <c r="E33" i="2"/>
  <c r="E3" i="2" s="1"/>
  <c r="E27" i="2"/>
  <c r="E26" i="2"/>
  <c r="D6" i="2" s="1"/>
  <c r="E25" i="2"/>
  <c r="E24" i="2"/>
  <c r="E23" i="2"/>
  <c r="E14" i="2"/>
  <c r="C4" i="2" s="1"/>
  <c r="E15" i="2"/>
  <c r="E16" i="2"/>
  <c r="C6" i="2" s="1"/>
  <c r="E17" i="2"/>
  <c r="E13" i="2"/>
  <c r="C3" i="2" s="1"/>
  <c r="K26" i="3"/>
  <c r="J26" i="3"/>
  <c r="I26" i="3"/>
  <c r="H26" i="3"/>
  <c r="G26" i="3"/>
  <c r="F26" i="3"/>
  <c r="E26" i="3"/>
  <c r="D26" i="3"/>
  <c r="B26" i="3"/>
  <c r="L25" i="3"/>
  <c r="L24" i="3"/>
  <c r="L23" i="3"/>
  <c r="L22" i="3"/>
  <c r="K17" i="3"/>
  <c r="J17" i="3"/>
  <c r="I17" i="3"/>
  <c r="H17" i="3"/>
  <c r="G17" i="3"/>
  <c r="F17" i="3"/>
  <c r="E17" i="3"/>
  <c r="D17" i="3"/>
  <c r="B17" i="3"/>
  <c r="L16" i="3"/>
  <c r="L15" i="3"/>
  <c r="L14" i="3"/>
  <c r="L13" i="3"/>
  <c r="K8" i="3"/>
  <c r="J8" i="3"/>
  <c r="I8" i="3"/>
  <c r="H8" i="3"/>
  <c r="G8" i="3"/>
  <c r="F8" i="3"/>
  <c r="E8" i="3"/>
  <c r="D8" i="3"/>
  <c r="C8" i="3"/>
  <c r="L7" i="3"/>
  <c r="L6" i="3"/>
  <c r="L5" i="3"/>
  <c r="L4" i="3"/>
  <c r="L26" i="3" l="1"/>
  <c r="L17" i="3"/>
  <c r="L8" i="3"/>
  <c r="O31" i="1"/>
  <c r="I31" i="1"/>
  <c r="C31" i="1"/>
  <c r="D31" i="1"/>
  <c r="P31" i="1"/>
  <c r="J31" i="1"/>
  <c r="Q31" i="1" l="1"/>
  <c r="N31" i="1"/>
  <c r="K31" i="1"/>
  <c r="H31" i="1"/>
  <c r="E31" i="1"/>
  <c r="K34" i="1"/>
  <c r="E34"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tc={071BCC3A-67DD-4676-9EC1-BB5773A71041}</author>
    <author>tc={1F61CA60-603B-4C4D-8DD1-E8E52E44D767}</author>
    <author>tc={69D3B75D-4455-4858-8527-BDFE15E46874}</author>
  </authors>
  <commentList>
    <comment ref="L16" authorId="0" shapeId="0" xr:uid="{071BCC3A-67DD-4676-9EC1-BB5773A71041}">
      <text>
        <t>[Comentario encadenado]
Su versión de Excel le permite leer este comentario encadenado; sin embargo, las ediciones que se apliquen se quitarán si el archivo se abre en una versión más reciente de Excel. Más información: https://go.microsoft.com/fwlink/?linkid=870924
Comentario:
    discriminar en menor y subasta</t>
      </text>
    </comment>
    <comment ref="K23" authorId="1" shapeId="0" xr:uid="{1F61CA60-603B-4C4D-8DD1-E8E52E44D767}">
      <text>
        <t>[Comentario encadenado]
Su versión de Excel le permite leer este comentario encadenado; sin embargo, las ediciones que se apliquen se quitarán si el archivo se abre en una versión más reciente de Excel. Más información: https://go.microsoft.com/fwlink/?linkid=870924
Comentario:
    un proceso 15 dias y otro proceso 18 días</t>
      </text>
    </comment>
    <comment ref="L25" authorId="2" shapeId="0" xr:uid="{69D3B75D-4455-4858-8527-BDFE15E46874}">
      <text>
        <t>[Comentario encadenado]
Su versión de Excel le permite leer este comentario encadenado; sin embargo, las ediciones que se apliquen se quitarán si el archivo se abre en una versión más reciente de Excel. Más información: https://go.microsoft.com/fwlink/?linkid=870924
Comentario:
    discriminar en menor y subasta</t>
      </text>
    </comment>
  </commentList>
</comments>
</file>

<file path=xl/sharedStrings.xml><?xml version="1.0" encoding="utf-8"?>
<sst xmlns="http://schemas.openxmlformats.org/spreadsheetml/2006/main" count="229" uniqueCount="116">
  <si>
    <t xml:space="preserve">FICHA TÉCNICA DE LOS INDICADORES </t>
  </si>
  <si>
    <t>Código</t>
  </si>
  <si>
    <t>FGE 001</t>
  </si>
  <si>
    <t>Versión</t>
  </si>
  <si>
    <t>01</t>
  </si>
  <si>
    <t>Fecha</t>
  </si>
  <si>
    <t>A. Identificación del indicador</t>
  </si>
  <si>
    <t>1. Nombre del Indicador</t>
  </si>
  <si>
    <t>2. Nombre el Proceso</t>
  </si>
  <si>
    <t xml:space="preserve">Adquisición de Bienes, Obras y Servicios </t>
  </si>
  <si>
    <t>3. Objetivo del indicador</t>
  </si>
  <si>
    <t>4.  Tipo de Indicador</t>
  </si>
  <si>
    <t>B. Parámetros para la medición del indicador</t>
  </si>
  <si>
    <t>5.  Forma de Cálculo</t>
  </si>
  <si>
    <t>6. Frecuencia de la medición</t>
  </si>
  <si>
    <t>7. Línea base</t>
  </si>
  <si>
    <t>Unidad de medida línea base</t>
  </si>
  <si>
    <t>Dato línea base</t>
  </si>
  <si>
    <t>Fecha de corte línea base</t>
  </si>
  <si>
    <t xml:space="preserve">P. Selección abreviada </t>
  </si>
  <si>
    <t>P. de concurso de méritos</t>
  </si>
  <si>
    <t xml:space="preserve">P. Mínima cuantía </t>
  </si>
  <si>
    <t>P. Licitación publica</t>
  </si>
  <si>
    <t>Unidad de medida de la meta</t>
  </si>
  <si>
    <t>C. Medición y análisis del indicador</t>
  </si>
  <si>
    <t>9. Resultados de la medición actual e histórica</t>
  </si>
  <si>
    <t>P. de Selección Abreviada</t>
  </si>
  <si>
    <t>P. de Concurso de Méritos</t>
  </si>
  <si>
    <t>P. de Mínima Cuantía</t>
  </si>
  <si>
    <t>P.  de Licitación Pública</t>
  </si>
  <si>
    <t>10. Representación gráfica de los resultados de la medición del indicador</t>
  </si>
  <si>
    <t xml:space="preserve">11. Análisis de los resultados de la medición </t>
  </si>
  <si>
    <t>12. Fecha de la última medición (d/m/a)</t>
  </si>
  <si>
    <t>13. Fuente de la información</t>
  </si>
  <si>
    <t>D. Seguimiento y evaluación del indicador</t>
  </si>
  <si>
    <t>Seguimiento del indicador</t>
  </si>
  <si>
    <t xml:space="preserve">14. Porcentaje de cumplimiento de la meta </t>
  </si>
  <si>
    <t>No aplica</t>
  </si>
  <si>
    <t xml:space="preserve">15. Rango de Gestión </t>
  </si>
  <si>
    <t>Bueno</t>
  </si>
  <si>
    <t>Aceptable</t>
  </si>
  <si>
    <t>Deficiente</t>
  </si>
  <si>
    <t xml:space="preserve">≥ 90% </t>
  </si>
  <si>
    <r>
      <t xml:space="preserve">&lt; 90% </t>
    </r>
    <r>
      <rPr>
        <strike/>
        <sz val="12"/>
        <color theme="3"/>
        <rFont val="Times New Roman"/>
        <family val="1"/>
      </rPr>
      <t>&amp;</t>
    </r>
    <r>
      <rPr>
        <sz val="12"/>
        <color theme="3"/>
        <rFont val="Times New Roman"/>
        <family val="1"/>
      </rPr>
      <t xml:space="preserve">  ≥ 70%</t>
    </r>
  </si>
  <si>
    <t>&lt; 70%</t>
  </si>
  <si>
    <t>Evaluación del indicador</t>
  </si>
  <si>
    <t>Ver: Resultados de la medición actual e histórica</t>
  </si>
  <si>
    <t>16. Acciones derivadas del resultado del indicador</t>
  </si>
  <si>
    <t>Acciones preventivas</t>
  </si>
  <si>
    <t>Acciones correctivas</t>
  </si>
  <si>
    <t>&lt; 80% &amp; ≥ 70%</t>
  </si>
  <si>
    <t>17. Identificación de las acciones emprendidas derivadas del resultado del indicador</t>
  </si>
  <si>
    <t>Identificación de la acción preventiva emprendida</t>
  </si>
  <si>
    <t>Identificación de la acción correctiva emprendida</t>
  </si>
  <si>
    <t xml:space="preserve">Capacidad de respuesta </t>
  </si>
  <si>
    <t>P. Contratación Directa</t>
  </si>
  <si>
    <t>P.  de Contratación Directa</t>
  </si>
  <si>
    <t>(Número de procesos entregados dentro de la meta al técnico / Número de procesos totales recibidos por modalidad) x 100</t>
  </si>
  <si>
    <t>Número de procesos entregados dentro de la meta al técnico</t>
  </si>
  <si>
    <t>Número de procesos totales recibidos por modalidad</t>
  </si>
  <si>
    <t xml:space="preserve">% de eficiencia en los tiempos de respuesta
Selección Abreviada </t>
  </si>
  <si>
    <t>% de eficiencia en los tiempos de respuesta
Mínima Cuantía</t>
  </si>
  <si>
    <t>Porcentaje</t>
  </si>
  <si>
    <t>Dato meta</t>
  </si>
  <si>
    <t>Mensual</t>
  </si>
  <si>
    <r>
      <t xml:space="preserve">&lt; 90% </t>
    </r>
    <r>
      <rPr>
        <strike/>
        <sz val="12"/>
        <color theme="3"/>
        <rFont val="Times New Roman"/>
        <family val="1"/>
      </rPr>
      <t>&amp;</t>
    </r>
    <r>
      <rPr>
        <sz val="12"/>
        <color theme="3"/>
        <rFont val="Times New Roman"/>
        <family val="1"/>
      </rPr>
      <t xml:space="preserve">    ≥70%</t>
    </r>
  </si>
  <si>
    <t>Indicador</t>
  </si>
  <si>
    <t>Julio</t>
  </si>
  <si>
    <t>Agosto</t>
  </si>
  <si>
    <t>Septiembre</t>
  </si>
  <si>
    <t>Octubre</t>
  </si>
  <si>
    <t>Noviembre</t>
  </si>
  <si>
    <t>Diciembre</t>
  </si>
  <si>
    <t>Eficiencia</t>
  </si>
  <si>
    <t>Mínima Cuantía</t>
  </si>
  <si>
    <t>Contratación directa</t>
  </si>
  <si>
    <t>S.A Subasta Inversa</t>
  </si>
  <si>
    <t>S.A Menor Cuantía</t>
  </si>
  <si>
    <t>TOTAL PROCESOS</t>
  </si>
  <si>
    <t>Cantidad de procesos devueltos en 1 día</t>
  </si>
  <si>
    <t>Cantidad de procesos devueltos en 2 días</t>
  </si>
  <si>
    <t>Cantidad de procesos devueltos en 3 días</t>
  </si>
  <si>
    <t>Cantidad de procesos devueltos en 4 días</t>
  </si>
  <si>
    <t>Cantidad de procesos devueltos en 5 días</t>
  </si>
  <si>
    <t>Cantidad de procesos devueltos en 6 días</t>
  </si>
  <si>
    <t>Cantidad de procesos devueltos en 7 días</t>
  </si>
  <si>
    <t>Cantidad de procesos devueltos en 8 días</t>
  </si>
  <si>
    <t>TOTALES</t>
  </si>
  <si>
    <t>MODALIDAD CONTRACTUAL</t>
  </si>
  <si>
    <t>Total procesos</t>
  </si>
  <si>
    <t>Modalidad</t>
  </si>
  <si>
    <t>Dentro del plazo</t>
  </si>
  <si>
    <t>Resultado</t>
  </si>
  <si>
    <t>JULIO</t>
  </si>
  <si>
    <t>Cantidad de procesos devueltos en 0 día</t>
  </si>
  <si>
    <t>Cantidad de procesos devueltos en mas de 10 días</t>
  </si>
  <si>
    <t>AGOSTO</t>
  </si>
  <si>
    <t>SEPTIEMBRE</t>
  </si>
  <si>
    <t xml:space="preserve">S. Abreviada </t>
  </si>
  <si>
    <t>C. Méritos</t>
  </si>
  <si>
    <t>Mínima</t>
  </si>
  <si>
    <t>Licitación</t>
  </si>
  <si>
    <t>C. Directa</t>
  </si>
  <si>
    <t>Incumplimiento</t>
  </si>
  <si>
    <t>Variación</t>
  </si>
  <si>
    <t>Mes</t>
  </si>
  <si>
    <t>Dato línea base (%)</t>
  </si>
  <si>
    <t>Julio de 2021</t>
  </si>
  <si>
    <t>% de eficiencia en los tiempos de respuesta
Licitación Pública</t>
  </si>
  <si>
    <t>% de eficiencia en los tiempos de respuesta
Concurso de Méritos</t>
  </si>
  <si>
    <t>% de eficiencia en los tiempos de respuesta contratación directa</t>
  </si>
  <si>
    <t>Determinar el grado de oportunidad en la respuesta por parte de la Oficina de Asesoría Jurídica ante a la necesidad de un acompañamiento jurídico y logístico a las diferentes dependiencias de la institución</t>
  </si>
  <si>
    <t>Septiembre 30 de 2021</t>
  </si>
  <si>
    <t xml:space="preserve">Base de datos consolidada procesos contractuales </t>
  </si>
  <si>
    <t>Con corte a 30 julio de 2021
Selección abreviada: El resultado obtenido para el indicador fue de un 86% con una brecha de 14 puntos porcentuales por debajo de la meta del 100%. En este mes se recibieron siete procesos contractuales bajo esta modalidad, de los cuales se respondieron seis dentro de uno a siete días hábiles que es el plazo máximo que determinó la oficina para atender los requerimientos de tipo jurídico y logístico.
El resultado alcanzado ubica la gestión para esta modalidad, en un rango aceptado debido a que uno de los siete procesos recibidos fue devuelto de la oficina jurídica a los técnicos solicitantes a los ocho días hábiles luego de haberla recibido; esto debido a que una proporción importante del apoyo jurídico se encontraban en incapacidad o con calamidades familiares.
Por ser una situación excepcional no se tomó ninguna acción correctiva. Sin embargo, como una acción preventiva se realizó en agosto un instructivo con la finalidad de facilitar la revisión y respuesta a las necesidades enviadas por los técnicos de las diferentes dependencias; este instructivo se compartió de forma masiva por la Dirección de Comunicaciones y Publicaciones.
Concurso de Méritos: Durante el mes de julio no se realizaron procesos contractuales bajo esta modalidad
Mínima cuantía: El resultado obtenido para el indicador fue de un 100% con respecto a la meta del 100%. En este mes se recibieron quince procesos contractuales bajo esta modalidad, de los cuales esta misma cantidad se respondió dentro de uno a seis días hábiles que es el plazo máximo que determinó la oficina para atender los requerimientos de tipo jurídico y logístico.
El resultado en este periodo y su tendencia positiva obedece a una adecuada y oportuna respuesta a las solicitudes radicadas por las diferentes dependencias en la Oficina Asesora Jurídica
Licitación Pública: Durante el mes de julio no se realizaron procesos contractuales bajo esta modalidad
Contratación directa: El resultado obtenido para el indicador fue de un 100% con respecto a la meta del 100%. En este mes se recibió un proceso contractual bajo esta modalidad, la cual se respondió dentro de uno a cuatro días hábiles, que es el plazo máximo determinado por la oficina para atender los requerimientos de tipo jurídico y logístico.
El resultado en este periodo y su tendencia positiva obedece a una adecuada y oportuna respuesta a las solicitudes radicadas por las diferentes dependencias en la Oficina Asesora Jurídica
Con corte a 31 agosto de 2021
Selección abreviada: El resultado obtenido para el indicador fue de un 50% con una brecha de 50 puntos porcentuales por debajo de la meta del 100%. En este mes se recibieron cuatro procesos contractuales bajo esta modalidad, de los cuales se respondieron dos dentro de uno a siete días hábiles que es el plazo máximo que determinó la oficina para atender los requerimientos de tipo jurídico y logístico.
El resultado alcanzado ubica la gestión para esta modalidad, en un rango deficiente debido a que dos de los cuatro procesos recibidos en la oficina fueron devueltos a los técnicos solicitantes fuera de los plazos determinados en ocho días o más. El comportamiento anterior tuvo su origen por una situación coyuntural de orden administrativo que no permitió al líder asignar los procesos de manera oportuna, para solucionar esta situación se tomó la decisión de designar a una de las abogadas para el apoyo a este proceso
Acción correctiva:
Concurso de Méritos: Durante el mes de agosto no se realizaron procesos contractuales bajo esta modalidad
Mínima cuantía: El resultado obtenido para el indicador fue de un 82% con respecto a la meta del 100%, con una brecha de 28 puntos porcentuales por debajo de la meta del 100%. En este mes se recibieron diecisiete procesos contractuales bajo esta modalidad, de los cuales se respondieron catorce dentro de uno a seis días hábiles que es el plazo máximo que determinó la oficina para atender los requerimientos de tipo jurídico y logístico. 
El resultado alcanzado ubica la gestión para esta modalidad en un rango aceptable; lo que no implica tomar acciones preventivas. Sin embargo el resultado de este indicador en esta modalidad tuvo su origen por una situación coyuntural de orden administrativo que no permitió al líder asignar los procesos de manera oportuna, para solucionar esta situación se tomó la decisión de designar a una de las abogadas para el apoyo a este proceso
Licitación Pública: Durante el mes de agosto no se realizaron procesos contractuales bajo esta modalidad
Contratación directa: El resultado obtenido para el indicador fue de un 100% con respecto a la meta del 100%. En este mes se recibieron cuatro procesos contractuales bajo esta modalidad, los cuales se respondieron dentro de uno a cuatro días hábiles, que es el plazo máximo determinado por la oficina para atender los requerimientos de tipo jurídico y logístico.
Con corte a 30 septiembre de 2021
Selección abreviada: El resultado obtenido para el indicador fue de un 100% con respecto a la meta del 100%. En este mes se recibieron siete procesos contractuales bajo esta modalidad, de los cuales la totalidad se respondieron dentro de uno a siete días hábiles que es el plazo máximo que determinó la oficina para atender los requerimientos de tipo jurídico y logístico.
El resultado alcanzado ubica la gestión para esta modalidad, en un rango de gestión bueno. El resultado en este periodo y su tendencia positiva obedece a una adecuada y oportuna respuesta a las solicitudes radicadas por las diferentes dependencias en la Oficina Asesora Jurídica
Concurso de Méritos: Durante el mes de agosto no se realizaron procesos contractuales bajo esta modalidad
Mínima cuantía: El resultado obtenido para el indicador fue de un 91% con respecto a la meta del 100%, con una brecha de 9 puntos porcentuales por debajo de la meta del 100%. En este mes se recibieron veintidós procesos contractuales bajo esta modalidad, de los cuales se respondieron veinte dentro de uno a seis días hábiles que es el plazo máximo que determinó la oficina para atender los requerimientos de tipo jurídico y logístico. 
El resultado alcanzado ubica la gestión para esta modalidad en un rango de gestión bueno; esto evidencia la efectividad de las decisiones tomadas desde el mes de agosto, tales como: generación de instructivos, apoyo a la gestión del líder en la asignación grupos estructuradores de procesos contractuales.
Licitación Pública: Durante el mes de septiembre no se realizaron procesos contractuales bajo esta modalidad
Contratación directa: El resultado obtenido para el indicador fue de un 64% con respecto a la meta del 100%. En este mes se recibieron catorce procesos contractuales bajo esta modalidad, los cuales se respondieron nueve dentro de uno a cuatro días hábiles, que es el plazo máximo determinado por la oficina para atender los requerimientos de tipo jurídico y logístico. 
El resultado alcanzado ubica la gestión para esta modalidad en un rango deficiente; esto debido a que se identificó un incumplimiento de los compromisos de algunos funcionarios.
Como acción correctiva se crea la necesidad de generar un tablero de control para realizar seguimiento a los procesos asignados a cada uno de los colaboradores de manera que se puedan tomar acciones preventivas antes del cierre del periodo en el que se materializan los resultados adversos.</t>
  </si>
  <si>
    <t>1.Consecutivos de g+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</si>
</sst>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0.0%"/>
  </numFmts>
  <fonts count="14" x14ac:knownFonts="1">
    <font>
      <sz val="11"/>
      <color theme="1"/>
      <name val="Calibri"/>
      <family val="2"/>
      <scheme val="minor"/>
    </font>
    <font>
      <sz val="11"/>
      <color theme="1"/>
      <name val="Calibri"/>
      <family val="2"/>
      <scheme val="minor"/>
    </font>
    <font>
      <sz val="11"/>
      <color theme="0"/>
      <name val="Calibri"/>
      <family val="2"/>
      <scheme val="minor"/>
    </font>
    <font>
      <sz val="12"/>
      <color theme="1"/>
      <name val="Times New Roman"/>
      <family val="1"/>
    </font>
    <font>
      <sz val="12"/>
      <name val="Times New Roman"/>
      <family val="1"/>
    </font>
    <font>
      <sz val="12"/>
      <color theme="0"/>
      <name val="Times New Roman"/>
      <family val="1"/>
    </font>
    <font>
      <sz val="12"/>
      <color theme="3"/>
      <name val="Times New Roman"/>
      <family val="1"/>
    </font>
    <font>
      <sz val="11"/>
      <color theme="3"/>
      <name val="Times New Roman"/>
      <family val="1"/>
    </font>
    <font>
      <b/>
      <sz val="12"/>
      <color theme="0"/>
      <name val="Times New Roman"/>
      <family val="1"/>
    </font>
    <font>
      <strike/>
      <sz val="12"/>
      <color theme="3"/>
      <name val="Times New Roman"/>
      <family val="1"/>
    </font>
    <font>
      <sz val="8"/>
      <name val="Calibri"/>
      <family val="2"/>
      <scheme val="minor"/>
    </font>
    <font>
      <b/>
      <sz val="11"/>
      <name val="Calibri"/>
      <family val="2"/>
      <scheme val="minor"/>
    </font>
    <font>
      <sz val="11"/>
      <name val="Calibri"/>
      <family val="2"/>
      <scheme val="minor"/>
    </font>
    <font>
      <b/>
      <sz val="11"/>
      <color theme="0"/>
      <name val="Calibri"/>
      <family val="2"/>
      <scheme val="minor"/>
    </font>
  </fonts>
  <fills count="15">
    <fill>
      <patternFill patternType="none"/>
    </fill>
    <fill>
      <patternFill patternType="gray125"/>
    </fill>
    <fill>
      <patternFill patternType="solid">
        <fgColor theme="3"/>
        <bgColor indexed="64"/>
      </patternFill>
    </fill>
    <fill>
      <patternFill patternType="solid">
        <fgColor theme="0" tint="-0.14999847407452621"/>
        <bgColor indexed="64"/>
      </patternFill>
    </fill>
    <fill>
      <patternFill patternType="solid">
        <fgColor theme="0"/>
        <bgColor indexed="64"/>
      </patternFill>
    </fill>
    <fill>
      <patternFill patternType="solid">
        <fgColor theme="5" tint="0.39997558519241921"/>
        <bgColor indexed="64"/>
      </patternFill>
    </fill>
    <fill>
      <patternFill patternType="solid">
        <fgColor theme="4" tint="0.59999389629810485"/>
        <bgColor indexed="64"/>
      </patternFill>
    </fill>
    <fill>
      <patternFill patternType="solid">
        <fgColor theme="7" tint="0.39997558519241921"/>
        <bgColor indexed="64"/>
      </patternFill>
    </fill>
    <fill>
      <patternFill patternType="solid">
        <fgColor theme="9" tint="0.39997558519241921"/>
        <bgColor indexed="64"/>
      </patternFill>
    </fill>
    <fill>
      <patternFill patternType="solid">
        <fgColor theme="4" tint="0.39997558519241921"/>
        <bgColor indexed="64"/>
      </patternFill>
    </fill>
    <fill>
      <patternFill patternType="solid">
        <fgColor theme="2" tint="-9.9978637043366805E-2"/>
        <bgColor indexed="64"/>
      </patternFill>
    </fill>
    <fill>
      <patternFill patternType="solid">
        <fgColor theme="8" tint="-0.249977111117893"/>
        <bgColor indexed="64"/>
      </patternFill>
    </fill>
    <fill>
      <patternFill patternType="solid">
        <fgColor theme="4" tint="0.79998168889431442"/>
        <bgColor indexed="64"/>
      </patternFill>
    </fill>
    <fill>
      <patternFill patternType="solid">
        <fgColor theme="1"/>
        <bgColor indexed="64"/>
      </patternFill>
    </fill>
    <fill>
      <patternFill patternType="solid">
        <fgColor rgb="FFFFFF00"/>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s>
  <cellStyleXfs count="2">
    <xf numFmtId="0" fontId="0" fillId="0" borderId="0"/>
    <xf numFmtId="9" fontId="1" fillId="0" borderId="0" applyFont="0" applyFill="0" applyBorder="0" applyAlignment="0" applyProtection="0"/>
  </cellStyleXfs>
  <cellXfs count="154">
    <xf numFmtId="0" fontId="0" fillId="0" borderId="0" xfId="0"/>
    <xf numFmtId="0" fontId="3" fillId="0" borderId="0" xfId="0" applyFont="1" applyProtection="1"/>
    <xf numFmtId="0" fontId="4" fillId="0" borderId="1" xfId="0" applyFont="1" applyBorder="1" applyAlignment="1" applyProtection="1"/>
    <xf numFmtId="0" fontId="4" fillId="0" borderId="2" xfId="0" applyFont="1" applyBorder="1" applyAlignment="1">
      <alignment horizontal="left"/>
    </xf>
    <xf numFmtId="49" fontId="4" fillId="0" borderId="2" xfId="0" applyNumberFormat="1" applyFont="1" applyBorder="1" applyAlignment="1">
      <alignment horizontal="left"/>
    </xf>
    <xf numFmtId="0" fontId="4" fillId="0" borderId="1" xfId="0" applyFont="1" applyBorder="1" applyProtection="1"/>
    <xf numFmtId="164" fontId="4" fillId="0" borderId="2" xfId="0" applyNumberFormat="1" applyFont="1" applyBorder="1" applyAlignment="1">
      <alignment horizontal="left"/>
    </xf>
    <xf numFmtId="0" fontId="3" fillId="0" borderId="0" xfId="0" applyFont="1" applyAlignment="1" applyProtection="1">
      <alignment vertical="center" wrapText="1"/>
    </xf>
    <xf numFmtId="0" fontId="7" fillId="5" borderId="1" xfId="0" applyFont="1" applyFill="1" applyBorder="1" applyAlignment="1">
      <alignment horizontal="center" vertical="center" wrapText="1"/>
    </xf>
    <xf numFmtId="0" fontId="7" fillId="6" borderId="1" xfId="0" applyFont="1" applyFill="1" applyBorder="1" applyAlignment="1">
      <alignment horizontal="center" vertical="center" wrapText="1"/>
    </xf>
    <xf numFmtId="0" fontId="7" fillId="7" borderId="1" xfId="0" applyFont="1" applyFill="1" applyBorder="1" applyAlignment="1">
      <alignment horizontal="center" vertical="center" wrapText="1"/>
    </xf>
    <xf numFmtId="0" fontId="7" fillId="8" borderId="1" xfId="0" applyFont="1" applyFill="1" applyBorder="1" applyAlignment="1">
      <alignment horizontal="center" vertical="center" wrapText="1"/>
    </xf>
    <xf numFmtId="0" fontId="6"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xf numFmtId="9" fontId="7" fillId="0" borderId="1" xfId="1" applyNumberFormat="1" applyFont="1" applyFill="1" applyBorder="1" applyAlignment="1">
      <alignment horizontal="center" vertical="center" wrapText="1"/>
    </xf>
    <xf numFmtId="0" fontId="7" fillId="0" borderId="1" xfId="1" applyNumberFormat="1" applyFont="1" applyFill="1" applyBorder="1" applyAlignment="1">
      <alignment horizontal="center" vertical="center" wrapText="1"/>
    </xf>
    <xf numFmtId="0" fontId="5" fillId="0" borderId="0" xfId="0" applyFont="1" applyProtection="1"/>
    <xf numFmtId="0" fontId="5" fillId="0" borderId="0" xfId="0" applyFont="1" applyFill="1" applyBorder="1" applyAlignment="1" applyProtection="1">
      <alignment horizontal="center" vertical="center" wrapText="1"/>
    </xf>
    <xf numFmtId="0" fontId="8" fillId="0" borderId="0" xfId="0" applyFont="1" applyBorder="1" applyAlignment="1" applyProtection="1">
      <alignment horizontal="center" vertical="center" wrapText="1"/>
    </xf>
    <xf numFmtId="0" fontId="5" fillId="0" borderId="0" xfId="0" applyFont="1" applyBorder="1" applyProtection="1"/>
    <xf numFmtId="3" fontId="2" fillId="0" borderId="0" xfId="0" applyNumberFormat="1" applyFont="1" applyBorder="1" applyProtection="1"/>
    <xf numFmtId="9" fontId="5" fillId="0" borderId="0" xfId="0" applyNumberFormat="1" applyFont="1" applyFill="1" applyBorder="1" applyAlignment="1" applyProtection="1">
      <alignment horizontal="center" vertical="center" wrapText="1"/>
    </xf>
    <xf numFmtId="0" fontId="6" fillId="0" borderId="5" xfId="0" applyFont="1" applyFill="1" applyBorder="1" applyAlignment="1" applyProtection="1">
      <alignment vertical="top" wrapText="1"/>
      <protection locked="0"/>
    </xf>
    <xf numFmtId="0" fontId="6" fillId="0" borderId="12" xfId="0" applyFont="1" applyFill="1" applyBorder="1" applyAlignment="1" applyProtection="1">
      <alignment vertical="top" wrapText="1"/>
      <protection locked="0"/>
    </xf>
    <xf numFmtId="0" fontId="6" fillId="0" borderId="6" xfId="0" applyFont="1" applyFill="1" applyBorder="1" applyAlignment="1" applyProtection="1">
      <alignment vertical="top" wrapText="1"/>
      <protection locked="0"/>
    </xf>
    <xf numFmtId="0" fontId="6" fillId="0" borderId="7" xfId="0" applyFont="1" applyFill="1" applyBorder="1" applyAlignment="1" applyProtection="1">
      <alignment vertical="top" wrapText="1"/>
      <protection locked="0"/>
    </xf>
    <xf numFmtId="0" fontId="6" fillId="0" borderId="0" xfId="0" applyFont="1" applyFill="1" applyBorder="1" applyAlignment="1" applyProtection="1">
      <alignment vertical="top" wrapText="1"/>
      <protection locked="0"/>
    </xf>
    <xf numFmtId="0" fontId="6" fillId="0" borderId="8" xfId="0" applyFont="1" applyFill="1" applyBorder="1" applyAlignment="1" applyProtection="1">
      <alignment vertical="top" wrapText="1"/>
      <protection locked="0"/>
    </xf>
    <xf numFmtId="0" fontId="3" fillId="0" borderId="8" xfId="0" applyFont="1" applyBorder="1" applyAlignment="1" applyProtection="1"/>
    <xf numFmtId="0" fontId="3" fillId="0" borderId="0" xfId="0" applyFont="1" applyAlignment="1" applyProtection="1">
      <alignment vertical="center"/>
    </xf>
    <xf numFmtId="0" fontId="7" fillId="9" borderId="1" xfId="0" applyFont="1" applyFill="1" applyBorder="1" applyAlignment="1">
      <alignment horizontal="center" vertical="center" wrapText="1"/>
    </xf>
    <xf numFmtId="0" fontId="11" fillId="9" borderId="14" xfId="0" applyFont="1" applyFill="1" applyBorder="1" applyAlignment="1">
      <alignment horizontal="center" vertical="center" wrapText="1"/>
    </xf>
    <xf numFmtId="0" fontId="12" fillId="9" borderId="15" xfId="0" applyFont="1" applyFill="1" applyBorder="1" applyAlignment="1">
      <alignment horizontal="center" vertical="center" wrapText="1"/>
    </xf>
    <xf numFmtId="0" fontId="11" fillId="9" borderId="16" xfId="0" applyFont="1" applyFill="1" applyBorder="1" applyAlignment="1">
      <alignment horizontal="center" vertical="center" wrapText="1"/>
    </xf>
    <xf numFmtId="0" fontId="12" fillId="9" borderId="17" xfId="0" applyFont="1" applyFill="1" applyBorder="1" applyAlignment="1">
      <alignment horizontal="center" vertical="center"/>
    </xf>
    <xf numFmtId="0" fontId="11" fillId="9" borderId="19" xfId="0" applyFont="1" applyFill="1" applyBorder="1" applyAlignment="1">
      <alignment horizontal="center" vertical="center"/>
    </xf>
    <xf numFmtId="0" fontId="11" fillId="9" borderId="21" xfId="0" applyFont="1" applyFill="1" applyBorder="1" applyAlignment="1">
      <alignment horizontal="center" vertical="center"/>
    </xf>
    <xf numFmtId="0" fontId="12" fillId="10" borderId="1" xfId="0" applyFont="1" applyFill="1" applyBorder="1" applyAlignment="1">
      <alignment horizontal="center" vertical="center"/>
    </xf>
    <xf numFmtId="0" fontId="11" fillId="9" borderId="20" xfId="0" applyFont="1" applyFill="1" applyBorder="1" applyAlignment="1">
      <alignment horizontal="center" vertical="center"/>
    </xf>
    <xf numFmtId="0" fontId="11" fillId="9" borderId="18" xfId="0" applyFont="1" applyFill="1" applyBorder="1" applyAlignment="1">
      <alignment horizontal="center" vertical="center"/>
    </xf>
    <xf numFmtId="0" fontId="0" fillId="0" borderId="0" xfId="0" applyAlignment="1">
      <alignment horizontal="center"/>
    </xf>
    <xf numFmtId="0" fontId="2" fillId="11" borderId="1" xfId="0" applyFont="1" applyFill="1" applyBorder="1" applyAlignment="1">
      <alignment horizontal="center"/>
    </xf>
    <xf numFmtId="0" fontId="0" fillId="12" borderId="1" xfId="0" applyFill="1" applyBorder="1"/>
    <xf numFmtId="0" fontId="0" fillId="12" borderId="1" xfId="0" applyFill="1" applyBorder="1" applyAlignment="1">
      <alignment horizontal="center"/>
    </xf>
    <xf numFmtId="0" fontId="2" fillId="11" borderId="1" xfId="0" applyFont="1" applyFill="1" applyBorder="1" applyAlignment="1">
      <alignment horizontal="center" vertical="center"/>
    </xf>
    <xf numFmtId="0" fontId="6" fillId="12" borderId="1" xfId="0" applyFont="1" applyFill="1" applyBorder="1" applyAlignment="1" applyProtection="1">
      <alignment vertical="center" wrapText="1"/>
    </xf>
    <xf numFmtId="0" fontId="6" fillId="12" borderId="1" xfId="0" applyFont="1" applyFill="1" applyBorder="1" applyAlignment="1" applyProtection="1">
      <alignment horizontal="center" vertical="center" wrapText="1"/>
    </xf>
    <xf numFmtId="9" fontId="0" fillId="0" borderId="0" xfId="1" applyFont="1"/>
    <xf numFmtId="0" fontId="2" fillId="11" borderId="8" xfId="0" applyFont="1" applyFill="1" applyBorder="1" applyAlignment="1">
      <alignment horizontal="center"/>
    </xf>
    <xf numFmtId="0" fontId="0" fillId="0" borderId="0" xfId="0" applyFill="1"/>
    <xf numFmtId="9" fontId="0" fillId="0" borderId="0" xfId="0" applyNumberFormat="1" applyFill="1"/>
    <xf numFmtId="165" fontId="0" fillId="12" borderId="1" xfId="0" applyNumberFormat="1" applyFill="1" applyBorder="1" applyAlignment="1">
      <alignment horizontal="center"/>
    </xf>
    <xf numFmtId="0" fontId="6" fillId="3" borderId="11" xfId="0" applyFont="1" applyFill="1" applyBorder="1" applyAlignment="1" applyProtection="1">
      <alignment horizontal="center" vertical="center" wrapText="1"/>
      <protection locked="0"/>
    </xf>
    <xf numFmtId="0" fontId="2" fillId="11" borderId="0" xfId="0" applyFont="1" applyFill="1" applyBorder="1" applyAlignment="1">
      <alignment horizontal="center"/>
    </xf>
    <xf numFmtId="0" fontId="2" fillId="0" borderId="0" xfId="0" applyFont="1" applyFill="1" applyBorder="1" applyAlignment="1">
      <alignment horizontal="center"/>
    </xf>
    <xf numFmtId="0" fontId="0" fillId="0" borderId="0" xfId="0" applyBorder="1"/>
    <xf numFmtId="0" fontId="6" fillId="9" borderId="3" xfId="0" applyFont="1" applyFill="1" applyBorder="1" applyAlignment="1" applyProtection="1">
      <alignment horizontal="center" vertical="center" wrapText="1"/>
      <protection locked="0"/>
    </xf>
    <xf numFmtId="0" fontId="6" fillId="9" borderId="4" xfId="0" applyFont="1" applyFill="1" applyBorder="1" applyAlignment="1" applyProtection="1">
      <alignment horizontal="center" vertical="center" wrapText="1"/>
      <protection locked="0"/>
    </xf>
    <xf numFmtId="0" fontId="6" fillId="9" borderId="2" xfId="0" applyFont="1" applyFill="1" applyBorder="1" applyAlignment="1" applyProtection="1">
      <alignment horizontal="center" vertical="center" wrapText="1"/>
      <protection locked="0"/>
    </xf>
    <xf numFmtId="0" fontId="5" fillId="2" borderId="7" xfId="0" applyFont="1" applyFill="1" applyBorder="1" applyAlignment="1" applyProtection="1">
      <alignment horizontal="center"/>
    </xf>
    <xf numFmtId="0" fontId="5" fillId="2" borderId="0" xfId="0" applyFont="1" applyFill="1" applyBorder="1" applyAlignment="1" applyProtection="1">
      <alignment horizontal="center"/>
    </xf>
    <xf numFmtId="0" fontId="6" fillId="3" borderId="9" xfId="0" applyFont="1" applyFill="1" applyBorder="1" applyAlignment="1" applyProtection="1">
      <alignment horizontal="center" vertical="center" wrapText="1"/>
    </xf>
    <xf numFmtId="0" fontId="6" fillId="3" borderId="13" xfId="0" applyFont="1" applyFill="1" applyBorder="1" applyAlignment="1" applyProtection="1">
      <alignment horizontal="center" vertical="center" wrapText="1"/>
    </xf>
    <xf numFmtId="0" fontId="6" fillId="3" borderId="5" xfId="0" applyFont="1" applyFill="1" applyBorder="1" applyAlignment="1" applyProtection="1">
      <alignment horizontal="left" vertical="center" wrapText="1"/>
    </xf>
    <xf numFmtId="0" fontId="6" fillId="3" borderId="6" xfId="0" applyFont="1" applyFill="1" applyBorder="1" applyAlignment="1" applyProtection="1">
      <alignment horizontal="left" vertical="center" wrapText="1"/>
    </xf>
    <xf numFmtId="0" fontId="6" fillId="3" borderId="9" xfId="0" applyFont="1" applyFill="1" applyBorder="1" applyAlignment="1" applyProtection="1">
      <alignment horizontal="left" vertical="center" wrapText="1"/>
    </xf>
    <xf numFmtId="0" fontId="6" fillId="3" borderId="10" xfId="0" applyFont="1" applyFill="1" applyBorder="1" applyAlignment="1" applyProtection="1">
      <alignment horizontal="left" vertical="center" wrapText="1"/>
    </xf>
    <xf numFmtId="0" fontId="6" fillId="0" borderId="3" xfId="0" applyFont="1" applyBorder="1" applyAlignment="1" applyProtection="1">
      <alignment horizontal="center" vertical="center" wrapText="1"/>
    </xf>
    <xf numFmtId="0" fontId="6" fillId="0" borderId="4" xfId="0" applyFont="1" applyBorder="1" applyAlignment="1" applyProtection="1">
      <alignment horizontal="center" vertical="center" wrapText="1"/>
    </xf>
    <xf numFmtId="0" fontId="6" fillId="0" borderId="2" xfId="0" applyFont="1" applyBorder="1" applyAlignment="1" applyProtection="1">
      <alignment horizontal="center" vertical="center" wrapText="1"/>
    </xf>
    <xf numFmtId="0" fontId="6" fillId="0" borderId="3" xfId="0" applyFont="1" applyBorder="1" applyAlignment="1" applyProtection="1">
      <alignment horizontal="center" vertical="center" wrapText="1"/>
      <protection locked="0"/>
    </xf>
    <xf numFmtId="0" fontId="6" fillId="0" borderId="4" xfId="0" applyFont="1" applyBorder="1" applyAlignment="1" applyProtection="1">
      <alignment horizontal="center" vertical="center" wrapText="1"/>
      <protection locked="0"/>
    </xf>
    <xf numFmtId="0" fontId="6" fillId="0" borderId="2" xfId="0" applyFont="1" applyBorder="1" applyAlignment="1" applyProtection="1">
      <alignment horizontal="center" vertical="center" wrapText="1"/>
      <protection locked="0"/>
    </xf>
    <xf numFmtId="0" fontId="6" fillId="0" borderId="1" xfId="0" applyFont="1" applyFill="1" applyBorder="1" applyAlignment="1" applyProtection="1">
      <alignment horizontal="center" vertical="center" wrapText="1"/>
    </xf>
    <xf numFmtId="0" fontId="6" fillId="3" borderId="3" xfId="0" applyFont="1" applyFill="1" applyBorder="1" applyAlignment="1" applyProtection="1">
      <alignment horizontal="left" vertical="center" wrapText="1"/>
    </xf>
    <xf numFmtId="0" fontId="6" fillId="3" borderId="4" xfId="0" applyFont="1" applyFill="1" applyBorder="1" applyAlignment="1" applyProtection="1">
      <alignment horizontal="left" vertical="center" wrapText="1"/>
    </xf>
    <xf numFmtId="0" fontId="6" fillId="3" borderId="2" xfId="0" applyFont="1" applyFill="1" applyBorder="1" applyAlignment="1" applyProtection="1">
      <alignment horizontal="left" vertical="center" wrapText="1"/>
    </xf>
    <xf numFmtId="0" fontId="6" fillId="5" borderId="3" xfId="0" applyFont="1" applyFill="1" applyBorder="1" applyAlignment="1" applyProtection="1">
      <alignment horizontal="center" vertical="center" wrapText="1"/>
      <protection locked="0"/>
    </xf>
    <xf numFmtId="0" fontId="6" fillId="5" borderId="4" xfId="0" applyFont="1" applyFill="1" applyBorder="1" applyAlignment="1" applyProtection="1">
      <alignment horizontal="center" vertical="center" wrapText="1"/>
      <protection locked="0"/>
    </xf>
    <xf numFmtId="0" fontId="6" fillId="6" borderId="3" xfId="0" applyFont="1" applyFill="1" applyBorder="1" applyAlignment="1" applyProtection="1">
      <alignment horizontal="center" vertical="center" wrapText="1"/>
      <protection locked="0"/>
    </xf>
    <xf numFmtId="0" fontId="6" fillId="6" borderId="4" xfId="0" applyFont="1" applyFill="1" applyBorder="1" applyAlignment="1" applyProtection="1">
      <alignment horizontal="center" vertical="center" wrapText="1"/>
      <protection locked="0"/>
    </xf>
    <xf numFmtId="0" fontId="6" fillId="7" borderId="3" xfId="0" applyFont="1" applyFill="1" applyBorder="1" applyAlignment="1" applyProtection="1">
      <alignment horizontal="center" vertical="center" wrapText="1"/>
      <protection locked="0"/>
    </xf>
    <xf numFmtId="0" fontId="6" fillId="7" borderId="4" xfId="0" applyFont="1" applyFill="1" applyBorder="1" applyAlignment="1" applyProtection="1">
      <alignment horizontal="center" vertical="center" wrapText="1"/>
      <protection locked="0"/>
    </xf>
    <xf numFmtId="0" fontId="6" fillId="7" borderId="2" xfId="0" applyFont="1" applyFill="1" applyBorder="1" applyAlignment="1" applyProtection="1">
      <alignment horizontal="center" vertical="center" wrapText="1"/>
      <protection locked="0"/>
    </xf>
    <xf numFmtId="0" fontId="6" fillId="8" borderId="3" xfId="0" applyFont="1" applyFill="1" applyBorder="1" applyAlignment="1" applyProtection="1">
      <alignment horizontal="center" vertical="center" wrapText="1"/>
      <protection locked="0"/>
    </xf>
    <xf numFmtId="0" fontId="6" fillId="8" borderId="4" xfId="0" applyFont="1" applyFill="1" applyBorder="1" applyAlignment="1" applyProtection="1">
      <alignment horizontal="center" vertical="center" wrapText="1"/>
      <protection locked="0"/>
    </xf>
    <xf numFmtId="0" fontId="6" fillId="8" borderId="2" xfId="0" applyFont="1" applyFill="1" applyBorder="1" applyAlignment="1" applyProtection="1">
      <alignment horizontal="center" vertical="center" wrapText="1"/>
      <protection locked="0"/>
    </xf>
    <xf numFmtId="0" fontId="6" fillId="3" borderId="1" xfId="0" applyFont="1" applyFill="1" applyBorder="1" applyAlignment="1" applyProtection="1">
      <alignment horizontal="center" vertical="center" wrapText="1"/>
    </xf>
    <xf numFmtId="0" fontId="6" fillId="0" borderId="5" xfId="0" applyFont="1" applyFill="1" applyBorder="1" applyAlignment="1" applyProtection="1">
      <alignment horizontal="justify" vertical="justify" wrapText="1"/>
      <protection locked="0"/>
    </xf>
    <xf numFmtId="0" fontId="6" fillId="0" borderId="12" xfId="0" applyFont="1" applyFill="1" applyBorder="1" applyAlignment="1" applyProtection="1">
      <alignment horizontal="justify" vertical="justify" wrapText="1"/>
      <protection locked="0"/>
    </xf>
    <xf numFmtId="0" fontId="6" fillId="0" borderId="6" xfId="0" applyFont="1" applyFill="1" applyBorder="1" applyAlignment="1" applyProtection="1">
      <alignment horizontal="justify" vertical="justify" wrapText="1"/>
      <protection locked="0"/>
    </xf>
    <xf numFmtId="0" fontId="6" fillId="0" borderId="7" xfId="0" applyFont="1" applyFill="1" applyBorder="1" applyAlignment="1" applyProtection="1">
      <alignment horizontal="justify" vertical="justify" wrapText="1"/>
      <protection locked="0"/>
    </xf>
    <xf numFmtId="0" fontId="6" fillId="0" borderId="0" xfId="0" applyFont="1" applyFill="1" applyBorder="1" applyAlignment="1" applyProtection="1">
      <alignment horizontal="justify" vertical="justify" wrapText="1"/>
      <protection locked="0"/>
    </xf>
    <xf numFmtId="0" fontId="6" fillId="0" borderId="8" xfId="0" applyFont="1" applyFill="1" applyBorder="1" applyAlignment="1" applyProtection="1">
      <alignment horizontal="justify" vertical="justify" wrapText="1"/>
      <protection locked="0"/>
    </xf>
    <xf numFmtId="0" fontId="6" fillId="0" borderId="9" xfId="0" applyFont="1" applyFill="1" applyBorder="1" applyAlignment="1" applyProtection="1">
      <alignment horizontal="justify" vertical="justify" wrapText="1"/>
      <protection locked="0"/>
    </xf>
    <xf numFmtId="0" fontId="6" fillId="0" borderId="13" xfId="0" applyFont="1" applyFill="1" applyBorder="1" applyAlignment="1" applyProtection="1">
      <alignment horizontal="justify" vertical="justify" wrapText="1"/>
      <protection locked="0"/>
    </xf>
    <xf numFmtId="0" fontId="6" fillId="0" borderId="10" xfId="0" applyFont="1" applyFill="1" applyBorder="1" applyAlignment="1" applyProtection="1">
      <alignment horizontal="justify" vertical="justify" wrapText="1"/>
      <protection locked="0"/>
    </xf>
    <xf numFmtId="0" fontId="6" fillId="3" borderId="1" xfId="0" applyFont="1" applyFill="1" applyBorder="1" applyAlignment="1" applyProtection="1">
      <alignment vertical="center" wrapText="1"/>
    </xf>
    <xf numFmtId="0" fontId="6" fillId="0" borderId="3" xfId="0" applyFont="1" applyBorder="1" applyAlignment="1" applyProtection="1">
      <alignment vertical="center" wrapText="1"/>
    </xf>
    <xf numFmtId="0" fontId="6" fillId="0" borderId="2" xfId="0" applyFont="1" applyBorder="1" applyAlignment="1" applyProtection="1">
      <alignment vertical="center" wrapText="1"/>
    </xf>
    <xf numFmtId="0" fontId="6" fillId="0" borderId="3" xfId="0" applyFont="1" applyBorder="1" applyAlignment="1" applyProtection="1">
      <alignment vertical="center" wrapText="1"/>
      <protection locked="0"/>
    </xf>
    <xf numFmtId="0" fontId="6" fillId="0" borderId="2" xfId="0" applyFont="1" applyBorder="1" applyAlignment="1" applyProtection="1">
      <alignment vertical="center" wrapText="1"/>
      <protection locked="0"/>
    </xf>
    <xf numFmtId="0" fontId="6" fillId="0" borderId="1" xfId="0" applyFont="1" applyBorder="1" applyAlignment="1" applyProtection="1">
      <alignment horizontal="left" vertical="center" wrapText="1"/>
    </xf>
    <xf numFmtId="0" fontId="6" fillId="0" borderId="3" xfId="0" applyFont="1" applyFill="1" applyBorder="1" applyAlignment="1" applyProtection="1">
      <alignment horizontal="center" vertical="center" wrapText="1"/>
    </xf>
    <xf numFmtId="0" fontId="6" fillId="0" borderId="4" xfId="0" applyFont="1" applyFill="1" applyBorder="1" applyAlignment="1" applyProtection="1">
      <alignment horizontal="center" vertical="center" wrapText="1"/>
    </xf>
    <xf numFmtId="0" fontId="6" fillId="0" borderId="2" xfId="0" applyFont="1" applyFill="1" applyBorder="1" applyAlignment="1" applyProtection="1">
      <alignment horizontal="center" vertical="center" wrapText="1"/>
    </xf>
    <xf numFmtId="0" fontId="6" fillId="3" borderId="3" xfId="0" applyFont="1" applyFill="1" applyBorder="1" applyAlignment="1" applyProtection="1">
      <alignment horizontal="center" vertical="center"/>
    </xf>
    <xf numFmtId="0" fontId="6" fillId="3" borderId="4" xfId="0" applyFont="1" applyFill="1" applyBorder="1" applyAlignment="1" applyProtection="1">
      <alignment horizontal="center" vertical="center"/>
    </xf>
    <xf numFmtId="0" fontId="6" fillId="3" borderId="2" xfId="0" applyFont="1" applyFill="1" applyBorder="1" applyAlignment="1" applyProtection="1">
      <alignment horizontal="center" vertical="center"/>
    </xf>
    <xf numFmtId="10" fontId="6" fillId="0" borderId="3" xfId="0" applyNumberFormat="1" applyFont="1" applyFill="1" applyBorder="1" applyAlignment="1" applyProtection="1">
      <alignment horizontal="center" vertical="center" wrapText="1"/>
      <protection locked="0"/>
    </xf>
    <xf numFmtId="10" fontId="6" fillId="0" borderId="4" xfId="0" applyNumberFormat="1" applyFont="1" applyFill="1" applyBorder="1" applyAlignment="1" applyProtection="1">
      <alignment horizontal="center" vertical="center" wrapText="1"/>
      <protection locked="0"/>
    </xf>
    <xf numFmtId="10" fontId="6" fillId="0" borderId="2" xfId="0" applyNumberFormat="1" applyFont="1" applyFill="1" applyBorder="1" applyAlignment="1" applyProtection="1">
      <alignment horizontal="center" vertical="center" wrapText="1"/>
      <protection locked="0"/>
    </xf>
    <xf numFmtId="0" fontId="5" fillId="2" borderId="3" xfId="0" applyFont="1" applyFill="1" applyBorder="1" applyAlignment="1" applyProtection="1">
      <alignment horizontal="center"/>
    </xf>
    <xf numFmtId="0" fontId="5" fillId="2" borderId="4" xfId="0" applyFont="1" applyFill="1" applyBorder="1" applyAlignment="1" applyProtection="1">
      <alignment horizontal="center"/>
    </xf>
    <xf numFmtId="0" fontId="5" fillId="2" borderId="2" xfId="0" applyFont="1" applyFill="1" applyBorder="1" applyAlignment="1" applyProtection="1">
      <alignment horizontal="center"/>
    </xf>
    <xf numFmtId="0" fontId="6" fillId="0" borderId="1" xfId="0" applyFont="1" applyFill="1" applyBorder="1" applyAlignment="1" applyProtection="1">
      <alignment horizontal="left" vertical="center" wrapText="1"/>
    </xf>
    <xf numFmtId="0" fontId="6" fillId="0" borderId="3" xfId="0" applyFont="1" applyFill="1" applyBorder="1" applyAlignment="1" applyProtection="1">
      <alignment horizontal="center" vertical="center" wrapText="1"/>
      <protection locked="0"/>
    </xf>
    <xf numFmtId="0" fontId="6" fillId="0" borderId="4" xfId="0" applyFont="1" applyFill="1" applyBorder="1" applyAlignment="1" applyProtection="1">
      <alignment horizontal="center" vertical="center" wrapText="1"/>
      <protection locked="0"/>
    </xf>
    <xf numFmtId="0" fontId="6" fillId="0" borderId="2" xfId="0" applyFont="1" applyFill="1" applyBorder="1" applyAlignment="1" applyProtection="1">
      <alignment horizontal="center" vertical="center" wrapText="1"/>
      <protection locked="0"/>
    </xf>
    <xf numFmtId="0" fontId="6" fillId="0" borderId="3" xfId="0" applyFont="1" applyFill="1" applyBorder="1" applyAlignment="1" applyProtection="1">
      <alignment vertical="center" wrapText="1"/>
      <protection locked="0"/>
    </xf>
    <xf numFmtId="0" fontId="6" fillId="0" borderId="4" xfId="0" applyFont="1" applyFill="1" applyBorder="1" applyAlignment="1" applyProtection="1">
      <alignment vertical="center" wrapText="1"/>
      <protection locked="0"/>
    </xf>
    <xf numFmtId="0" fontId="6" fillId="0" borderId="2" xfId="0" applyFont="1" applyFill="1" applyBorder="1" applyAlignment="1" applyProtection="1">
      <alignment vertical="center" wrapText="1"/>
      <protection locked="0"/>
    </xf>
    <xf numFmtId="0" fontId="6" fillId="0" borderId="4" xfId="0" applyFont="1" applyBorder="1" applyAlignment="1" applyProtection="1">
      <alignment vertical="center" wrapText="1"/>
    </xf>
    <xf numFmtId="0" fontId="6" fillId="3" borderId="5" xfId="0" applyFont="1" applyFill="1" applyBorder="1" applyAlignment="1" applyProtection="1">
      <alignment horizontal="center" vertical="center" wrapText="1"/>
    </xf>
    <xf numFmtId="0" fontId="6" fillId="3" borderId="6" xfId="0" applyFont="1" applyFill="1" applyBorder="1" applyAlignment="1" applyProtection="1">
      <alignment horizontal="center" vertical="center" wrapText="1"/>
    </xf>
    <xf numFmtId="0" fontId="6" fillId="3" borderId="7" xfId="0" applyFont="1" applyFill="1" applyBorder="1" applyAlignment="1" applyProtection="1">
      <alignment horizontal="center" vertical="center" wrapText="1"/>
    </xf>
    <xf numFmtId="0" fontId="6" fillId="3" borderId="8" xfId="0" applyFont="1" applyFill="1" applyBorder="1" applyAlignment="1" applyProtection="1">
      <alignment horizontal="center" vertical="center" wrapText="1"/>
    </xf>
    <xf numFmtId="0" fontId="6" fillId="3" borderId="10" xfId="0" applyFont="1" applyFill="1" applyBorder="1" applyAlignment="1" applyProtection="1">
      <alignment horizontal="center" vertical="center" wrapText="1"/>
    </xf>
    <xf numFmtId="0" fontId="6" fillId="0" borderId="5" xfId="0" applyFont="1" applyFill="1" applyBorder="1" applyAlignment="1" applyProtection="1">
      <alignment horizontal="center" vertical="center" wrapText="1"/>
      <protection locked="0"/>
    </xf>
    <xf numFmtId="0" fontId="6" fillId="0" borderId="6" xfId="0" applyFont="1" applyFill="1" applyBorder="1" applyAlignment="1" applyProtection="1">
      <alignment horizontal="center" vertical="center" wrapText="1"/>
      <protection locked="0"/>
    </xf>
    <xf numFmtId="0" fontId="6" fillId="0" borderId="7" xfId="0" applyFont="1" applyFill="1" applyBorder="1" applyAlignment="1" applyProtection="1">
      <alignment horizontal="center" vertical="center" wrapText="1"/>
      <protection locked="0"/>
    </xf>
    <xf numFmtId="0" fontId="6" fillId="0" borderId="8" xfId="0" applyFont="1" applyFill="1" applyBorder="1" applyAlignment="1" applyProtection="1">
      <alignment horizontal="center" vertical="center" wrapText="1"/>
      <protection locked="0"/>
    </xf>
    <xf numFmtId="0" fontId="6" fillId="0" borderId="9" xfId="0" applyFont="1" applyFill="1" applyBorder="1" applyAlignment="1" applyProtection="1">
      <alignment horizontal="center" vertical="center" wrapText="1"/>
      <protection locked="0"/>
    </xf>
    <xf numFmtId="0" fontId="6" fillId="0" borderId="10" xfId="0" applyFont="1" applyFill="1" applyBorder="1" applyAlignment="1" applyProtection="1">
      <alignment horizontal="center" vertical="center" wrapText="1"/>
      <protection locked="0"/>
    </xf>
    <xf numFmtId="0" fontId="6" fillId="4" borderId="3" xfId="0" applyFont="1" applyFill="1" applyBorder="1" applyAlignment="1" applyProtection="1">
      <alignment vertical="center" wrapText="1"/>
      <protection locked="0"/>
    </xf>
    <xf numFmtId="0" fontId="6" fillId="4" borderId="4" xfId="0" applyFont="1" applyFill="1" applyBorder="1" applyAlignment="1" applyProtection="1">
      <alignment vertical="center" wrapText="1"/>
      <protection locked="0"/>
    </xf>
    <xf numFmtId="0" fontId="6" fillId="4" borderId="2" xfId="0" applyFont="1" applyFill="1" applyBorder="1" applyAlignment="1" applyProtection="1">
      <alignment vertical="center" wrapText="1"/>
      <protection locked="0"/>
    </xf>
    <xf numFmtId="0" fontId="3" fillId="0" borderId="1" xfId="0" applyFont="1" applyBorder="1" applyAlignment="1" applyProtection="1">
      <alignment horizontal="center"/>
    </xf>
    <xf numFmtId="0" fontId="4" fillId="0" borderId="1" xfId="0" applyFont="1" applyBorder="1" applyAlignment="1" applyProtection="1">
      <alignment horizontal="center" vertical="center" wrapText="1"/>
    </xf>
    <xf numFmtId="0" fontId="5" fillId="2" borderId="3" xfId="0" applyFont="1" applyFill="1" applyBorder="1" applyAlignment="1" applyProtection="1">
      <alignment horizontal="center" vertical="center" wrapText="1"/>
    </xf>
    <xf numFmtId="0" fontId="5" fillId="2" borderId="4" xfId="0" applyFont="1" applyFill="1" applyBorder="1" applyAlignment="1" applyProtection="1">
      <alignment horizontal="center" vertical="center" wrapText="1"/>
    </xf>
    <xf numFmtId="0" fontId="5" fillId="2" borderId="2" xfId="0" applyFont="1" applyFill="1" applyBorder="1" applyAlignment="1" applyProtection="1">
      <alignment horizontal="center" vertical="center" wrapText="1"/>
    </xf>
    <xf numFmtId="0" fontId="6" fillId="0" borderId="1" xfId="0" applyFont="1" applyFill="1" applyBorder="1" applyAlignment="1" applyProtection="1">
      <alignment vertical="center" wrapText="1"/>
      <protection locked="0"/>
    </xf>
    <xf numFmtId="0" fontId="13" fillId="11" borderId="0" xfId="0" applyFont="1" applyFill="1" applyAlignment="1">
      <alignment horizontal="center"/>
    </xf>
    <xf numFmtId="0" fontId="13" fillId="11" borderId="3" xfId="0" applyFont="1" applyFill="1" applyBorder="1" applyAlignment="1">
      <alignment horizontal="center" vertical="center"/>
    </xf>
    <xf numFmtId="0" fontId="13" fillId="11" borderId="4" xfId="0" applyFont="1" applyFill="1" applyBorder="1" applyAlignment="1">
      <alignment horizontal="center" vertical="center"/>
    </xf>
    <xf numFmtId="0" fontId="13" fillId="11" borderId="2" xfId="0" applyFont="1" applyFill="1" applyBorder="1" applyAlignment="1">
      <alignment horizontal="center" vertical="center"/>
    </xf>
    <xf numFmtId="0" fontId="13" fillId="13" borderId="22" xfId="0" applyFont="1" applyFill="1" applyBorder="1" applyAlignment="1">
      <alignment horizontal="center" vertical="center"/>
    </xf>
    <xf numFmtId="9" fontId="6" fillId="14" borderId="1" xfId="1" applyFont="1" applyFill="1" applyBorder="1" applyAlignment="1" applyProtection="1">
      <alignment horizontal="center" vertical="center" wrapText="1"/>
    </xf>
    <xf numFmtId="9" fontId="6" fillId="0" borderId="1" xfId="1" applyNumberFormat="1" applyFont="1" applyFill="1" applyBorder="1" applyAlignment="1" applyProtection="1">
      <alignment horizontal="center" vertical="center" wrapText="1"/>
    </xf>
    <xf numFmtId="0" fontId="0" fillId="3" borderId="7" xfId="0" applyFill="1" applyBorder="1"/>
    <xf numFmtId="0" fontId="6" fillId="14" borderId="3" xfId="0" applyFont="1" applyFill="1" applyBorder="1" applyAlignment="1" applyProtection="1">
      <alignment horizontal="center" vertical="center" wrapText="1"/>
      <protection locked="0"/>
    </xf>
    <xf numFmtId="0" fontId="6" fillId="14" borderId="4" xfId="0" applyFont="1" applyFill="1" applyBorder="1" applyAlignment="1" applyProtection="1">
      <alignment horizontal="center" vertical="center" wrapText="1"/>
      <protection locked="0"/>
    </xf>
    <xf numFmtId="0" fontId="6" fillId="14" borderId="2" xfId="0" applyFont="1" applyFill="1" applyBorder="1" applyAlignment="1" applyProtection="1">
      <alignment horizontal="center" vertical="center" wrapText="1"/>
      <protection locked="0"/>
    </xf>
  </cellXfs>
  <cellStyles count="2">
    <cellStyle name="Normal" xfId="0" builtinId="0"/>
    <cellStyle name="Porcentaje" xfId="1" builtinId="5"/>
  </cellStyles>
  <dxfs count="4">
    <dxf>
      <fill>
        <patternFill>
          <bgColor rgb="FFFF0000"/>
        </patternFill>
      </fill>
    </dxf>
    <dxf>
      <fill>
        <patternFill>
          <bgColor theme="0"/>
        </patternFill>
      </fill>
    </dxf>
    <dxf>
      <fill>
        <patternFill>
          <bgColor rgb="FFFFFF00"/>
        </patternFill>
      </fill>
    </dxf>
    <dxf>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Eficiencia</a:t>
            </a:r>
            <a:r>
              <a:rPr lang="es-CO" baseline="0"/>
              <a:t> en los tiempos de respuesta</a:t>
            </a:r>
            <a:endParaRPr lang="es-CO"/>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Indicador!$B$31</c:f>
              <c:strCache>
                <c:ptCount val="1"/>
                <c:pt idx="0">
                  <c:v>Julio</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(Indicador!$E$30,Indicador!$H$30,Indicador!$K$30,Indicador!$N$30,Indicador!$Q$30)</c:f>
              <c:strCache>
                <c:ptCount val="5"/>
                <c:pt idx="0">
                  <c:v>% de eficiencia en los tiempos de respuesta
Selección Abreviada </c:v>
                </c:pt>
                <c:pt idx="1">
                  <c:v>% de eficiencia en los tiempos de respuesta
Concurso de Méritos</c:v>
                </c:pt>
                <c:pt idx="2">
                  <c:v>% de eficiencia en los tiempos de respuesta
Mínima Cuantía</c:v>
                </c:pt>
                <c:pt idx="3">
                  <c:v>% de eficiencia en los tiempos de respuesta
Licitación Pública</c:v>
                </c:pt>
                <c:pt idx="4">
                  <c:v>% de eficiencia en los tiempos de respuesta contratación directa</c:v>
                </c:pt>
              </c:strCache>
            </c:strRef>
          </c:cat>
          <c:val>
            <c:numRef>
              <c:f>(Indicador!$E$31,Indicador!$H$31,Indicador!$K$31,Indicador!$N$31,Indicador!$Q$31)</c:f>
              <c:numCache>
                <c:formatCode>0%</c:formatCode>
                <c:ptCount val="5"/>
                <c:pt idx="0">
                  <c:v>0.8571428571428571</c:v>
                </c:pt>
                <c:pt idx="1">
                  <c:v>0</c:v>
                </c:pt>
                <c:pt idx="2">
                  <c:v>1</c:v>
                </c:pt>
                <c:pt idx="3">
                  <c:v>0</c:v>
                </c:pt>
                <c:pt idx="4">
                  <c:v>1</c:v>
                </c:pt>
              </c:numCache>
            </c:numRef>
          </c:val>
          <c:extLst>
            <c:ext xmlns:c16="http://schemas.microsoft.com/office/drawing/2014/chart" uri="{C3380CC4-5D6E-409C-BE32-E72D297353CC}">
              <c16:uniqueId val="{00000000-6AFE-438A-B446-75EF07591079}"/>
            </c:ext>
          </c:extLst>
        </c:ser>
        <c:ser>
          <c:idx val="1"/>
          <c:order val="1"/>
          <c:tx>
            <c:strRef>
              <c:f>Indicador!$B$32</c:f>
              <c:strCache>
                <c:ptCount val="1"/>
                <c:pt idx="0">
                  <c:v>Agosto</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(Indicador!$E$30,Indicador!$H$30,Indicador!$K$30,Indicador!$N$30,Indicador!$Q$30)</c:f>
              <c:strCache>
                <c:ptCount val="5"/>
                <c:pt idx="0">
                  <c:v>% de eficiencia en los tiempos de respuesta
Selección Abreviada </c:v>
                </c:pt>
                <c:pt idx="1">
                  <c:v>% de eficiencia en los tiempos de respuesta
Concurso de Méritos</c:v>
                </c:pt>
                <c:pt idx="2">
                  <c:v>% de eficiencia en los tiempos de respuesta
Mínima Cuantía</c:v>
                </c:pt>
                <c:pt idx="3">
                  <c:v>% de eficiencia en los tiempos de respuesta
Licitación Pública</c:v>
                </c:pt>
                <c:pt idx="4">
                  <c:v>% de eficiencia en los tiempos de respuesta contratación directa</c:v>
                </c:pt>
              </c:strCache>
            </c:strRef>
          </c:cat>
          <c:val>
            <c:numRef>
              <c:f>(Indicador!$E$32,Indicador!$H$32,Indicador!$K$32,Indicador!$N$32,Indicador!$Q$32)</c:f>
              <c:numCache>
                <c:formatCode>0%</c:formatCode>
                <c:ptCount val="5"/>
                <c:pt idx="0">
                  <c:v>0.5</c:v>
                </c:pt>
                <c:pt idx="1">
                  <c:v>0</c:v>
                </c:pt>
                <c:pt idx="2">
                  <c:v>0.82352941176470584</c:v>
                </c:pt>
                <c:pt idx="3">
                  <c:v>0</c:v>
                </c:pt>
                <c:pt idx="4">
                  <c:v>1</c:v>
                </c:pt>
              </c:numCache>
            </c:numRef>
          </c:val>
          <c:extLst>
            <c:ext xmlns:c16="http://schemas.microsoft.com/office/drawing/2014/chart" uri="{C3380CC4-5D6E-409C-BE32-E72D297353CC}">
              <c16:uniqueId val="{00000001-6AFE-438A-B446-75EF07591079}"/>
            </c:ext>
          </c:extLst>
        </c:ser>
        <c:ser>
          <c:idx val="2"/>
          <c:order val="2"/>
          <c:tx>
            <c:strRef>
              <c:f>Indicador!$B$33</c:f>
              <c:strCache>
                <c:ptCount val="1"/>
                <c:pt idx="0">
                  <c:v>Septiembre</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(Indicador!$E$30,Indicador!$H$30,Indicador!$K$30,Indicador!$N$30,Indicador!$Q$30)</c:f>
              <c:strCache>
                <c:ptCount val="5"/>
                <c:pt idx="0">
                  <c:v>% de eficiencia en los tiempos de respuesta
Selección Abreviada </c:v>
                </c:pt>
                <c:pt idx="1">
                  <c:v>% de eficiencia en los tiempos de respuesta
Concurso de Méritos</c:v>
                </c:pt>
                <c:pt idx="2">
                  <c:v>% de eficiencia en los tiempos de respuesta
Mínima Cuantía</c:v>
                </c:pt>
                <c:pt idx="3">
                  <c:v>% de eficiencia en los tiempos de respuesta
Licitación Pública</c:v>
                </c:pt>
                <c:pt idx="4">
                  <c:v>% de eficiencia en los tiempos de respuesta contratación directa</c:v>
                </c:pt>
              </c:strCache>
            </c:strRef>
          </c:cat>
          <c:val>
            <c:numRef>
              <c:f>(Indicador!$E$33,Indicador!$H$33,Indicador!$K$33,Indicador!$N$33,Indicador!$Q$33)</c:f>
              <c:numCache>
                <c:formatCode>0%</c:formatCode>
                <c:ptCount val="5"/>
                <c:pt idx="0">
                  <c:v>1</c:v>
                </c:pt>
                <c:pt idx="1">
                  <c:v>0</c:v>
                </c:pt>
                <c:pt idx="2">
                  <c:v>0.90909090909090906</c:v>
                </c:pt>
                <c:pt idx="3">
                  <c:v>0</c:v>
                </c:pt>
                <c:pt idx="4">
                  <c:v>0.6428571428571429</c:v>
                </c:pt>
              </c:numCache>
            </c:numRef>
          </c:val>
          <c:extLst>
            <c:ext xmlns:c16="http://schemas.microsoft.com/office/drawing/2014/chart" uri="{C3380CC4-5D6E-409C-BE32-E72D297353CC}">
              <c16:uniqueId val="{00000002-6AFE-438A-B446-75EF07591079}"/>
            </c:ext>
          </c:extLst>
        </c:ser>
        <c:dLbls>
          <c:showLegendKey val="0"/>
          <c:showVal val="0"/>
          <c:showCatName val="0"/>
          <c:showSerName val="0"/>
          <c:showPercent val="0"/>
          <c:showBubbleSize val="0"/>
        </c:dLbls>
        <c:gapWidth val="219"/>
        <c:overlap val="-27"/>
        <c:axId val="1505509904"/>
        <c:axId val="1505510736"/>
      </c:barChart>
      <c:catAx>
        <c:axId val="15055099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505510736"/>
        <c:crosses val="autoZero"/>
        <c:auto val="1"/>
        <c:lblAlgn val="ctr"/>
        <c:lblOffset val="100"/>
        <c:noMultiLvlLbl val="0"/>
      </c:catAx>
      <c:valAx>
        <c:axId val="1505510736"/>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50550990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gif"/><Relationship Id="rId7" Type="http://schemas.openxmlformats.org/officeDocument/2006/relationships/chart" Target="../charts/chart1.xml"/><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jpeg"/><Relationship Id="rId5" Type="http://schemas.openxmlformats.org/officeDocument/2006/relationships/image" Target="../media/image5.pn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1</xdr:col>
      <xdr:colOff>440267</xdr:colOff>
      <xdr:row>1</xdr:row>
      <xdr:rowOff>91018</xdr:rowOff>
    </xdr:from>
    <xdr:to>
      <xdr:col>2</xdr:col>
      <xdr:colOff>711364</xdr:colOff>
      <xdr:row>3</xdr:row>
      <xdr:rowOff>184150</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87917" y="291043"/>
          <a:ext cx="1099772" cy="474132"/>
        </a:xfrm>
        <a:prstGeom prst="rect">
          <a:avLst/>
        </a:prstGeom>
      </xdr:spPr>
    </xdr:pic>
    <xdr:clientData/>
  </xdr:twoCellAnchor>
  <xdr:twoCellAnchor editAs="oneCell">
    <xdr:from>
      <xdr:col>13</xdr:col>
      <xdr:colOff>316231</xdr:colOff>
      <xdr:row>47</xdr:row>
      <xdr:rowOff>161926</xdr:rowOff>
    </xdr:from>
    <xdr:to>
      <xdr:col>13</xdr:col>
      <xdr:colOff>598171</xdr:colOff>
      <xdr:row>49</xdr:row>
      <xdr:rowOff>53342</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974581" y="12420601"/>
          <a:ext cx="281940" cy="291465"/>
        </a:xfrm>
        <a:prstGeom prst="rect">
          <a:avLst/>
        </a:prstGeom>
      </xdr:spPr>
    </xdr:pic>
    <xdr:clientData/>
  </xdr:twoCellAnchor>
  <xdr:twoCellAnchor editAs="oneCell">
    <xdr:from>
      <xdr:col>5</xdr:col>
      <xdr:colOff>285751</xdr:colOff>
      <xdr:row>47</xdr:row>
      <xdr:rowOff>165736</xdr:rowOff>
    </xdr:from>
    <xdr:to>
      <xdr:col>5</xdr:col>
      <xdr:colOff>582931</xdr:colOff>
      <xdr:row>49</xdr:row>
      <xdr:rowOff>72392</xdr:rowOff>
    </xdr:to>
    <xdr:pic>
      <xdr:nvPicPr>
        <xdr:cNvPr id="4" name="Imagen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771901" y="12424411"/>
          <a:ext cx="297180" cy="306705"/>
        </a:xfrm>
        <a:prstGeom prst="rect">
          <a:avLst/>
        </a:prstGeom>
      </xdr:spPr>
    </xdr:pic>
    <xdr:clientData/>
  </xdr:twoCellAnchor>
  <xdr:twoCellAnchor editAs="oneCell">
    <xdr:from>
      <xdr:col>9</xdr:col>
      <xdr:colOff>306706</xdr:colOff>
      <xdr:row>48</xdr:row>
      <xdr:rowOff>30481</xdr:rowOff>
    </xdr:from>
    <xdr:to>
      <xdr:col>9</xdr:col>
      <xdr:colOff>603886</xdr:colOff>
      <xdr:row>49</xdr:row>
      <xdr:rowOff>134520</xdr:rowOff>
    </xdr:to>
    <xdr:pic>
      <xdr:nvPicPr>
        <xdr:cNvPr id="5" name="Imagen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917056" y="12489181"/>
          <a:ext cx="297180" cy="304063"/>
        </a:xfrm>
        <a:prstGeom prst="rect">
          <a:avLst/>
        </a:prstGeom>
      </xdr:spPr>
    </xdr:pic>
    <xdr:clientData/>
  </xdr:twoCellAnchor>
  <xdr:twoCellAnchor editAs="oneCell">
    <xdr:from>
      <xdr:col>5</xdr:col>
      <xdr:colOff>333376</xdr:colOff>
      <xdr:row>53</xdr:row>
      <xdr:rowOff>9526</xdr:rowOff>
    </xdr:from>
    <xdr:to>
      <xdr:col>5</xdr:col>
      <xdr:colOff>630556</xdr:colOff>
      <xdr:row>54</xdr:row>
      <xdr:rowOff>116205</xdr:rowOff>
    </xdr:to>
    <xdr:pic>
      <xdr:nvPicPr>
        <xdr:cNvPr id="6" name="Imagen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819526" y="13468351"/>
          <a:ext cx="297180" cy="306705"/>
        </a:xfrm>
        <a:prstGeom prst="rect">
          <a:avLst/>
        </a:prstGeom>
      </xdr:spPr>
    </xdr:pic>
    <xdr:clientData/>
  </xdr:twoCellAnchor>
  <xdr:twoCellAnchor editAs="oneCell">
    <xdr:from>
      <xdr:col>9</xdr:col>
      <xdr:colOff>339091</xdr:colOff>
      <xdr:row>53</xdr:row>
      <xdr:rowOff>1</xdr:rowOff>
    </xdr:from>
    <xdr:to>
      <xdr:col>9</xdr:col>
      <xdr:colOff>636271</xdr:colOff>
      <xdr:row>54</xdr:row>
      <xdr:rowOff>104038</xdr:rowOff>
    </xdr:to>
    <xdr:pic>
      <xdr:nvPicPr>
        <xdr:cNvPr id="7" name="Imagen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949441" y="13458826"/>
          <a:ext cx="297180" cy="304063"/>
        </a:xfrm>
        <a:prstGeom prst="rect">
          <a:avLst/>
        </a:prstGeom>
      </xdr:spPr>
    </xdr:pic>
    <xdr:clientData/>
  </xdr:twoCellAnchor>
  <xdr:twoCellAnchor editAs="oneCell">
    <xdr:from>
      <xdr:col>13</xdr:col>
      <xdr:colOff>358141</xdr:colOff>
      <xdr:row>52</xdr:row>
      <xdr:rowOff>148591</xdr:rowOff>
    </xdr:from>
    <xdr:to>
      <xdr:col>13</xdr:col>
      <xdr:colOff>640081</xdr:colOff>
      <xdr:row>54</xdr:row>
      <xdr:rowOff>40005</xdr:rowOff>
    </xdr:to>
    <xdr:pic>
      <xdr:nvPicPr>
        <xdr:cNvPr id="8" name="Imagen 7">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0016491" y="13407391"/>
          <a:ext cx="281940" cy="291465"/>
        </a:xfrm>
        <a:prstGeom prst="rect">
          <a:avLst/>
        </a:prstGeom>
      </xdr:spPr>
    </xdr:pic>
    <xdr:clientData/>
  </xdr:twoCellAnchor>
  <xdr:twoCellAnchor editAs="oneCell">
    <xdr:from>
      <xdr:col>13</xdr:col>
      <xdr:colOff>405765</xdr:colOff>
      <xdr:row>55</xdr:row>
      <xdr:rowOff>24765</xdr:rowOff>
    </xdr:from>
    <xdr:to>
      <xdr:col>13</xdr:col>
      <xdr:colOff>687705</xdr:colOff>
      <xdr:row>56</xdr:row>
      <xdr:rowOff>116206</xdr:rowOff>
    </xdr:to>
    <xdr:pic>
      <xdr:nvPicPr>
        <xdr:cNvPr id="9" name="Imagen 8">
          <a:extLst>
            <a:ext uri="{FF2B5EF4-FFF2-40B4-BE49-F238E27FC236}">
              <a16:creationId xmlns:a16="http://schemas.microsoft.com/office/drawing/2014/main" id="{00000000-0008-0000-0000-000009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0064115" y="13883640"/>
          <a:ext cx="281940" cy="291465"/>
        </a:xfrm>
        <a:prstGeom prst="rect">
          <a:avLst/>
        </a:prstGeom>
      </xdr:spPr>
    </xdr:pic>
    <xdr:clientData/>
  </xdr:twoCellAnchor>
  <xdr:twoCellAnchor editAs="oneCell">
    <xdr:from>
      <xdr:col>8</xdr:col>
      <xdr:colOff>325755</xdr:colOff>
      <xdr:row>55</xdr:row>
      <xdr:rowOff>62865</xdr:rowOff>
    </xdr:from>
    <xdr:to>
      <xdr:col>8</xdr:col>
      <xdr:colOff>605977</xdr:colOff>
      <xdr:row>56</xdr:row>
      <xdr:rowOff>166904</xdr:rowOff>
    </xdr:to>
    <xdr:pic>
      <xdr:nvPicPr>
        <xdr:cNvPr id="10" name="Imagen 9">
          <a:extLst>
            <a:ext uri="{FF2B5EF4-FFF2-40B4-BE49-F238E27FC236}">
              <a16:creationId xmlns:a16="http://schemas.microsoft.com/office/drawing/2014/main" id="{00000000-0008-0000-0000-00000A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174105" y="13921740"/>
          <a:ext cx="280222" cy="304063"/>
        </a:xfrm>
        <a:prstGeom prst="rect">
          <a:avLst/>
        </a:prstGeom>
      </xdr:spPr>
    </xdr:pic>
    <xdr:clientData/>
  </xdr:twoCellAnchor>
  <xdr:twoCellAnchor>
    <xdr:from>
      <xdr:col>4</xdr:col>
      <xdr:colOff>288925</xdr:colOff>
      <xdr:row>35</xdr:row>
      <xdr:rowOff>371475</xdr:rowOff>
    </xdr:from>
    <xdr:to>
      <xdr:col>12</xdr:col>
      <xdr:colOff>422088</xdr:colOff>
      <xdr:row>37</xdr:row>
      <xdr:rowOff>1075765</xdr:rowOff>
    </xdr:to>
    <xdr:graphicFrame macro="">
      <xdr:nvGraphicFramePr>
        <xdr:cNvPr id="14" name="Gráfico 13">
          <a:extLst>
            <a:ext uri="{FF2B5EF4-FFF2-40B4-BE49-F238E27FC236}">
              <a16:creationId xmlns:a16="http://schemas.microsoft.com/office/drawing/2014/main" id="{0079F213-ADC8-41C7-9C88-A8E696106DF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Vanessa Espinosa Escudero" id="{4E21B924-F969-43AB-A224-F154A2CC3E92}" userId="S::vanessaespinosa@itm.edu.co::d36cbdbb-b3d4-446f-b5ef-d1fffe52a447" providerId="AD"/>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L16" dT="2021-10-27T23:05:43.09" personId="{4E21B924-F969-43AB-A224-F154A2CC3E92}" id="{071BCC3A-67DD-4676-9EC1-BB5773A71041}">
    <text>discriminar en menor y subasta</text>
  </threadedComment>
  <threadedComment ref="K23" dT="2021-10-27T23:04:43.95" personId="{4E21B924-F969-43AB-A224-F154A2CC3E92}" id="{1F61CA60-603B-4C4D-8DD1-E8E52E44D767}">
    <text>un proceso 15 dias y otro proceso 18 días</text>
  </threadedComment>
  <threadedComment ref="L25" dT="2021-10-27T23:05:50.10" personId="{4E21B924-F969-43AB-A224-F154A2CC3E92}" id="{69D3B75D-4455-4858-8527-BDFE15E46874}">
    <text>discriminar en menor y subasta</text>
  </threadedComment>
</ThreadedComments>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59"/>
  <sheetViews>
    <sheetView showGridLines="0" tabSelected="1" topLeftCell="A37" zoomScale="170" zoomScaleNormal="170" workbookViewId="0">
      <selection activeCell="N36" sqref="N36"/>
    </sheetView>
  </sheetViews>
  <sheetFormatPr baseColWidth="10" defaultRowHeight="14.5" x14ac:dyDescent="0.35"/>
  <cols>
    <col min="1" max="1" width="3.7265625" customWidth="1"/>
    <col min="2" max="2" width="12.453125" customWidth="1"/>
    <col min="5" max="5" width="13.26953125" bestFit="1" customWidth="1"/>
    <col min="8" max="8" width="12.54296875" customWidth="1"/>
    <col min="14" max="14" width="11.81640625" bestFit="1" customWidth="1"/>
  </cols>
  <sheetData>
    <row r="1" spans="1:14" ht="15.5" x14ac:dyDescent="0.35">
      <c r="A1" s="1"/>
      <c r="B1" s="1"/>
      <c r="C1" s="1"/>
      <c r="D1" s="1"/>
      <c r="E1" s="1"/>
      <c r="F1" s="1"/>
      <c r="G1" s="1"/>
      <c r="H1" s="1"/>
      <c r="I1" s="1"/>
      <c r="J1" s="1"/>
      <c r="K1" s="1"/>
      <c r="L1" s="1"/>
      <c r="M1" s="1"/>
      <c r="N1" s="1"/>
    </row>
    <row r="2" spans="1:14" ht="15.5" x14ac:dyDescent="0.35">
      <c r="A2" s="1"/>
      <c r="B2" s="137"/>
      <c r="C2" s="137"/>
      <c r="D2" s="138" t="s">
        <v>0</v>
      </c>
      <c r="E2" s="138"/>
      <c r="F2" s="138"/>
      <c r="G2" s="138"/>
      <c r="H2" s="138"/>
      <c r="I2" s="138"/>
      <c r="J2" s="138"/>
      <c r="K2" s="138"/>
      <c r="L2" s="138"/>
      <c r="M2" s="2" t="s">
        <v>1</v>
      </c>
      <c r="N2" s="3" t="s">
        <v>2</v>
      </c>
    </row>
    <row r="3" spans="1:14" ht="15.5" x14ac:dyDescent="0.35">
      <c r="A3" s="1"/>
      <c r="B3" s="137"/>
      <c r="C3" s="137"/>
      <c r="D3" s="138"/>
      <c r="E3" s="138"/>
      <c r="F3" s="138"/>
      <c r="G3" s="138"/>
      <c r="H3" s="138"/>
      <c r="I3" s="138"/>
      <c r="J3" s="138"/>
      <c r="K3" s="138"/>
      <c r="L3" s="138"/>
      <c r="M3" s="2" t="s">
        <v>3</v>
      </c>
      <c r="N3" s="4" t="s">
        <v>4</v>
      </c>
    </row>
    <row r="4" spans="1:14" ht="15.5" x14ac:dyDescent="0.35">
      <c r="A4" s="1"/>
      <c r="B4" s="137"/>
      <c r="C4" s="137"/>
      <c r="D4" s="138"/>
      <c r="E4" s="138"/>
      <c r="F4" s="138"/>
      <c r="G4" s="138"/>
      <c r="H4" s="138"/>
      <c r="I4" s="138"/>
      <c r="J4" s="138"/>
      <c r="K4" s="138"/>
      <c r="L4" s="138"/>
      <c r="M4" s="5" t="s">
        <v>5</v>
      </c>
      <c r="N4" s="6">
        <v>43243</v>
      </c>
    </row>
    <row r="5" spans="1:14" ht="15.5" x14ac:dyDescent="0.35">
      <c r="A5" s="1"/>
      <c r="B5" s="1"/>
      <c r="C5" s="1"/>
      <c r="D5" s="1"/>
      <c r="E5" s="1"/>
      <c r="F5" s="1"/>
      <c r="G5" s="1"/>
      <c r="H5" s="1"/>
      <c r="I5" s="1"/>
      <c r="J5" s="1"/>
      <c r="K5" s="1"/>
      <c r="L5" s="1"/>
      <c r="M5" s="1"/>
      <c r="N5" s="1"/>
    </row>
    <row r="6" spans="1:14" ht="15.5" x14ac:dyDescent="0.35">
      <c r="A6" s="7"/>
      <c r="B6" s="139" t="s">
        <v>6</v>
      </c>
      <c r="C6" s="140"/>
      <c r="D6" s="140"/>
      <c r="E6" s="140"/>
      <c r="F6" s="140"/>
      <c r="G6" s="140"/>
      <c r="H6" s="140"/>
      <c r="I6" s="140"/>
      <c r="J6" s="140"/>
      <c r="K6" s="140"/>
      <c r="L6" s="140"/>
      <c r="M6" s="140"/>
      <c r="N6" s="141"/>
    </row>
    <row r="7" spans="1:14" ht="15.5" x14ac:dyDescent="0.35">
      <c r="A7" s="7"/>
      <c r="B7" s="97" t="s">
        <v>7</v>
      </c>
      <c r="C7" s="97"/>
      <c r="D7" s="142" t="s">
        <v>54</v>
      </c>
      <c r="E7" s="142"/>
      <c r="F7" s="142"/>
      <c r="G7" s="142"/>
      <c r="H7" s="142"/>
      <c r="I7" s="142"/>
      <c r="J7" s="142"/>
      <c r="K7" s="142"/>
      <c r="L7" s="142"/>
      <c r="M7" s="142"/>
      <c r="N7" s="142"/>
    </row>
    <row r="8" spans="1:14" ht="15.5" x14ac:dyDescent="0.35">
      <c r="A8" s="7"/>
      <c r="B8" s="97" t="s">
        <v>8</v>
      </c>
      <c r="C8" s="97"/>
      <c r="D8" s="142" t="s">
        <v>9</v>
      </c>
      <c r="E8" s="142"/>
      <c r="F8" s="142"/>
      <c r="G8" s="142"/>
      <c r="H8" s="142"/>
      <c r="I8" s="142"/>
      <c r="J8" s="142"/>
      <c r="K8" s="142"/>
      <c r="L8" s="142"/>
      <c r="M8" s="142"/>
      <c r="N8" s="142"/>
    </row>
    <row r="9" spans="1:14" ht="36" customHeight="1" x14ac:dyDescent="0.35">
      <c r="A9" s="7"/>
      <c r="B9" s="97" t="s">
        <v>10</v>
      </c>
      <c r="C9" s="97"/>
      <c r="D9" s="142" t="s">
        <v>111</v>
      </c>
      <c r="E9" s="142"/>
      <c r="F9" s="142"/>
      <c r="G9" s="142"/>
      <c r="H9" s="142"/>
      <c r="I9" s="142"/>
      <c r="J9" s="142"/>
      <c r="K9" s="142"/>
      <c r="L9" s="142"/>
      <c r="M9" s="142"/>
      <c r="N9" s="142"/>
    </row>
    <row r="10" spans="1:14" ht="15.5" x14ac:dyDescent="0.35">
      <c r="A10" s="7"/>
      <c r="B10" s="97" t="s">
        <v>11</v>
      </c>
      <c r="C10" s="97"/>
      <c r="D10" s="142" t="s">
        <v>73</v>
      </c>
      <c r="E10" s="142"/>
      <c r="F10" s="142"/>
      <c r="G10" s="142"/>
      <c r="H10" s="142"/>
      <c r="I10" s="142"/>
      <c r="J10" s="142"/>
      <c r="K10" s="142"/>
      <c r="L10" s="142"/>
      <c r="M10" s="142"/>
      <c r="N10" s="142"/>
    </row>
    <row r="11" spans="1:14" ht="15.5" x14ac:dyDescent="0.35">
      <c r="A11" s="1"/>
      <c r="B11" s="1"/>
      <c r="C11" s="1"/>
      <c r="D11" s="1"/>
      <c r="E11" s="1"/>
      <c r="F11" s="1"/>
      <c r="G11" s="1"/>
      <c r="H11" s="1"/>
      <c r="I11" s="1"/>
      <c r="J11" s="1"/>
      <c r="K11" s="1"/>
      <c r="L11" s="1"/>
      <c r="M11" s="1"/>
      <c r="N11" s="1"/>
    </row>
    <row r="12" spans="1:14" ht="15.5" x14ac:dyDescent="0.35">
      <c r="A12" s="1"/>
      <c r="B12" s="112" t="s">
        <v>12</v>
      </c>
      <c r="C12" s="113"/>
      <c r="D12" s="113"/>
      <c r="E12" s="113"/>
      <c r="F12" s="113"/>
      <c r="G12" s="113"/>
      <c r="H12" s="113"/>
      <c r="I12" s="113"/>
      <c r="J12" s="113"/>
      <c r="K12" s="113"/>
      <c r="L12" s="113"/>
      <c r="M12" s="113"/>
      <c r="N12" s="114"/>
    </row>
    <row r="13" spans="1:14" ht="15.5" x14ac:dyDescent="0.35">
      <c r="A13" s="1"/>
      <c r="B13" s="97" t="s">
        <v>13</v>
      </c>
      <c r="C13" s="97"/>
      <c r="D13" s="134" t="s">
        <v>57</v>
      </c>
      <c r="E13" s="135"/>
      <c r="F13" s="135"/>
      <c r="G13" s="135"/>
      <c r="H13" s="135"/>
      <c r="I13" s="135"/>
      <c r="J13" s="135"/>
      <c r="K13" s="135"/>
      <c r="L13" s="135"/>
      <c r="M13" s="135"/>
      <c r="N13" s="136"/>
    </row>
    <row r="14" spans="1:14" ht="15.5" x14ac:dyDescent="0.35">
      <c r="A14" s="1"/>
      <c r="B14" s="97" t="s">
        <v>14</v>
      </c>
      <c r="C14" s="97"/>
      <c r="D14" s="119" t="s">
        <v>64</v>
      </c>
      <c r="E14" s="120"/>
      <c r="F14" s="120"/>
      <c r="G14" s="120"/>
      <c r="H14" s="120"/>
      <c r="I14" s="120"/>
      <c r="J14" s="120"/>
      <c r="K14" s="120"/>
      <c r="L14" s="120"/>
      <c r="M14" s="120"/>
      <c r="N14" s="121"/>
    </row>
    <row r="15" spans="1:14" ht="15.5" x14ac:dyDescent="0.35">
      <c r="A15" s="1"/>
      <c r="B15" s="97" t="s">
        <v>15</v>
      </c>
      <c r="C15" s="97"/>
      <c r="D15" s="98" t="s">
        <v>16</v>
      </c>
      <c r="E15" s="122"/>
      <c r="F15" s="122"/>
      <c r="G15" s="99"/>
      <c r="H15" s="67" t="s">
        <v>106</v>
      </c>
      <c r="I15" s="68"/>
      <c r="J15" s="69"/>
      <c r="K15" s="123" t="s">
        <v>18</v>
      </c>
      <c r="L15" s="124"/>
      <c r="M15" s="128" t="s">
        <v>107</v>
      </c>
      <c r="N15" s="129"/>
    </row>
    <row r="16" spans="1:14" ht="15.75" customHeight="1" x14ac:dyDescent="0.35">
      <c r="A16" s="1"/>
      <c r="B16" s="97" t="s">
        <v>19</v>
      </c>
      <c r="C16" s="97"/>
      <c r="D16" s="98" t="s">
        <v>16</v>
      </c>
      <c r="E16" s="99"/>
      <c r="F16" s="100" t="s">
        <v>62</v>
      </c>
      <c r="G16" s="101"/>
      <c r="H16" s="102" t="s">
        <v>17</v>
      </c>
      <c r="I16" s="102"/>
      <c r="J16" s="148">
        <v>0.86</v>
      </c>
      <c r="K16" s="125"/>
      <c r="L16" s="126"/>
      <c r="M16" s="130"/>
      <c r="N16" s="131"/>
    </row>
    <row r="17" spans="1:17" ht="15.75" customHeight="1" x14ac:dyDescent="0.35">
      <c r="A17" s="1"/>
      <c r="B17" s="97" t="s">
        <v>20</v>
      </c>
      <c r="C17" s="97"/>
      <c r="D17" s="98" t="s">
        <v>16</v>
      </c>
      <c r="E17" s="99"/>
      <c r="F17" s="100" t="s">
        <v>62</v>
      </c>
      <c r="G17" s="101"/>
      <c r="H17" s="102" t="s">
        <v>17</v>
      </c>
      <c r="I17" s="102"/>
      <c r="J17" s="148">
        <v>0</v>
      </c>
      <c r="K17" s="125"/>
      <c r="L17" s="126"/>
      <c r="M17" s="130"/>
      <c r="N17" s="131"/>
    </row>
    <row r="18" spans="1:17" ht="15.75" customHeight="1" x14ac:dyDescent="0.35">
      <c r="A18" s="1"/>
      <c r="B18" s="97" t="s">
        <v>21</v>
      </c>
      <c r="C18" s="97"/>
      <c r="D18" s="98" t="s">
        <v>16</v>
      </c>
      <c r="E18" s="99"/>
      <c r="F18" s="100" t="s">
        <v>62</v>
      </c>
      <c r="G18" s="101"/>
      <c r="H18" s="102" t="s">
        <v>17</v>
      </c>
      <c r="I18" s="102"/>
      <c r="J18" s="148">
        <v>1</v>
      </c>
      <c r="K18" s="125"/>
      <c r="L18" s="126"/>
      <c r="M18" s="130"/>
      <c r="N18" s="131"/>
    </row>
    <row r="19" spans="1:17" ht="15.75" customHeight="1" x14ac:dyDescent="0.35">
      <c r="A19" s="1"/>
      <c r="B19" s="97" t="s">
        <v>22</v>
      </c>
      <c r="C19" s="97"/>
      <c r="D19" s="98" t="s">
        <v>16</v>
      </c>
      <c r="E19" s="99"/>
      <c r="F19" s="100" t="s">
        <v>62</v>
      </c>
      <c r="G19" s="101"/>
      <c r="H19" s="102" t="s">
        <v>17</v>
      </c>
      <c r="I19" s="102"/>
      <c r="J19" s="148">
        <v>0</v>
      </c>
      <c r="K19" s="125"/>
      <c r="L19" s="126"/>
      <c r="M19" s="130"/>
      <c r="N19" s="131"/>
    </row>
    <row r="20" spans="1:17" ht="15.75" customHeight="1" x14ac:dyDescent="0.35">
      <c r="A20" s="1"/>
      <c r="B20" s="97" t="s">
        <v>55</v>
      </c>
      <c r="C20" s="97"/>
      <c r="D20" s="98" t="s">
        <v>16</v>
      </c>
      <c r="E20" s="99"/>
      <c r="F20" s="100" t="s">
        <v>62</v>
      </c>
      <c r="G20" s="101"/>
      <c r="H20" s="102" t="s">
        <v>17</v>
      </c>
      <c r="I20" s="102"/>
      <c r="J20" s="148">
        <v>1</v>
      </c>
      <c r="K20" s="125"/>
      <c r="L20" s="126"/>
      <c r="M20" s="130"/>
      <c r="N20" s="131"/>
    </row>
    <row r="21" spans="1:17" ht="15.75" customHeight="1" x14ac:dyDescent="0.35">
      <c r="A21" s="1"/>
      <c r="B21" s="97" t="s">
        <v>19</v>
      </c>
      <c r="C21" s="97"/>
      <c r="D21" s="98" t="s">
        <v>23</v>
      </c>
      <c r="E21" s="99"/>
      <c r="F21" s="100" t="s">
        <v>62</v>
      </c>
      <c r="G21" s="101"/>
      <c r="H21" s="115" t="s">
        <v>63</v>
      </c>
      <c r="I21" s="115"/>
      <c r="J21" s="149">
        <v>1</v>
      </c>
      <c r="K21" s="125"/>
      <c r="L21" s="126"/>
      <c r="M21" s="130"/>
      <c r="N21" s="131"/>
    </row>
    <row r="22" spans="1:17" ht="15.75" customHeight="1" x14ac:dyDescent="0.35">
      <c r="A22" s="1"/>
      <c r="B22" s="97" t="s">
        <v>20</v>
      </c>
      <c r="C22" s="97"/>
      <c r="D22" s="98" t="s">
        <v>23</v>
      </c>
      <c r="E22" s="99"/>
      <c r="F22" s="100" t="s">
        <v>62</v>
      </c>
      <c r="G22" s="101"/>
      <c r="H22" s="115" t="s">
        <v>63</v>
      </c>
      <c r="I22" s="115"/>
      <c r="J22" s="149">
        <v>1</v>
      </c>
      <c r="K22" s="125"/>
      <c r="L22" s="126"/>
      <c r="M22" s="130"/>
      <c r="N22" s="131"/>
    </row>
    <row r="23" spans="1:17" ht="15.75" customHeight="1" x14ac:dyDescent="0.35">
      <c r="A23" s="1"/>
      <c r="B23" s="97" t="s">
        <v>21</v>
      </c>
      <c r="C23" s="97"/>
      <c r="D23" s="98" t="s">
        <v>23</v>
      </c>
      <c r="E23" s="99"/>
      <c r="F23" s="100" t="s">
        <v>62</v>
      </c>
      <c r="G23" s="101"/>
      <c r="H23" s="115" t="s">
        <v>63</v>
      </c>
      <c r="I23" s="115"/>
      <c r="J23" s="149">
        <v>1</v>
      </c>
      <c r="K23" s="125"/>
      <c r="L23" s="126"/>
      <c r="M23" s="130"/>
      <c r="N23" s="131"/>
    </row>
    <row r="24" spans="1:17" ht="15.75" customHeight="1" x14ac:dyDescent="0.35">
      <c r="A24" s="1"/>
      <c r="B24" s="97" t="s">
        <v>22</v>
      </c>
      <c r="C24" s="97"/>
      <c r="D24" s="98" t="s">
        <v>23</v>
      </c>
      <c r="E24" s="99"/>
      <c r="F24" s="100" t="s">
        <v>62</v>
      </c>
      <c r="G24" s="101"/>
      <c r="H24" s="115" t="s">
        <v>63</v>
      </c>
      <c r="I24" s="115"/>
      <c r="J24" s="149">
        <v>1</v>
      </c>
      <c r="K24" s="125"/>
      <c r="L24" s="126"/>
      <c r="M24" s="130"/>
      <c r="N24" s="131"/>
    </row>
    <row r="25" spans="1:17" ht="15.75" customHeight="1" x14ac:dyDescent="0.35">
      <c r="A25" s="1"/>
      <c r="B25" s="97" t="s">
        <v>55</v>
      </c>
      <c r="C25" s="97"/>
      <c r="D25" s="98" t="s">
        <v>23</v>
      </c>
      <c r="E25" s="99"/>
      <c r="F25" s="100" t="s">
        <v>62</v>
      </c>
      <c r="G25" s="101"/>
      <c r="H25" s="115" t="s">
        <v>63</v>
      </c>
      <c r="I25" s="115"/>
      <c r="J25" s="149">
        <v>1</v>
      </c>
      <c r="K25" s="61"/>
      <c r="L25" s="127"/>
      <c r="M25" s="132"/>
      <c r="N25" s="133"/>
    </row>
    <row r="26" spans="1:17" ht="15.5" x14ac:dyDescent="0.35">
      <c r="A26" s="1"/>
      <c r="B26" s="1"/>
      <c r="C26" s="1"/>
      <c r="D26" s="1"/>
      <c r="E26" s="1"/>
      <c r="F26" s="1"/>
      <c r="G26" s="1"/>
      <c r="H26" s="1"/>
      <c r="I26" s="1"/>
      <c r="J26" s="1"/>
      <c r="K26" s="1"/>
      <c r="L26" s="1"/>
      <c r="M26" s="1"/>
      <c r="N26" s="1"/>
    </row>
    <row r="27" spans="1:17" ht="15.5" x14ac:dyDescent="0.35">
      <c r="A27" s="1"/>
      <c r="B27" s="59" t="s">
        <v>24</v>
      </c>
      <c r="C27" s="60"/>
      <c r="D27" s="60"/>
      <c r="E27" s="60"/>
      <c r="F27" s="60"/>
      <c r="G27" s="60"/>
      <c r="H27" s="60"/>
      <c r="I27" s="60"/>
      <c r="J27" s="60"/>
      <c r="K27" s="60"/>
      <c r="L27" s="60"/>
      <c r="M27" s="60"/>
      <c r="N27" s="60"/>
      <c r="O27" s="60"/>
      <c r="P27" s="60"/>
      <c r="Q27" s="60"/>
    </row>
    <row r="28" spans="1:17" ht="15.75" customHeight="1" x14ac:dyDescent="0.35">
      <c r="A28" s="1"/>
      <c r="B28" s="61" t="s">
        <v>25</v>
      </c>
      <c r="C28" s="62"/>
      <c r="D28" s="62"/>
      <c r="E28" s="62"/>
      <c r="F28" s="62"/>
      <c r="G28" s="62"/>
      <c r="H28" s="62"/>
      <c r="I28" s="62"/>
      <c r="J28" s="62"/>
      <c r="K28" s="62"/>
      <c r="L28" s="62"/>
      <c r="M28" s="62"/>
      <c r="N28" s="62"/>
      <c r="O28" s="62"/>
      <c r="P28" s="62"/>
      <c r="Q28" s="62"/>
    </row>
    <row r="29" spans="1:17" ht="15.5" x14ac:dyDescent="0.35">
      <c r="A29" s="1"/>
      <c r="B29" s="150"/>
      <c r="C29" s="77" t="s">
        <v>26</v>
      </c>
      <c r="D29" s="78"/>
      <c r="E29" s="78"/>
      <c r="F29" s="79" t="s">
        <v>27</v>
      </c>
      <c r="G29" s="80"/>
      <c r="H29" s="80"/>
      <c r="I29" s="81" t="s">
        <v>28</v>
      </c>
      <c r="J29" s="82"/>
      <c r="K29" s="83"/>
      <c r="L29" s="84" t="s">
        <v>29</v>
      </c>
      <c r="M29" s="85"/>
      <c r="N29" s="86"/>
      <c r="O29" s="56" t="s">
        <v>56</v>
      </c>
      <c r="P29" s="57"/>
      <c r="Q29" s="58"/>
    </row>
    <row r="30" spans="1:17" ht="87" customHeight="1" x14ac:dyDescent="0.35">
      <c r="A30" s="1"/>
      <c r="B30" s="52" t="s">
        <v>105</v>
      </c>
      <c r="C30" s="8" t="s">
        <v>58</v>
      </c>
      <c r="D30" s="8" t="s">
        <v>59</v>
      </c>
      <c r="E30" s="8" t="s">
        <v>60</v>
      </c>
      <c r="F30" s="9" t="s">
        <v>58</v>
      </c>
      <c r="G30" s="9" t="s">
        <v>59</v>
      </c>
      <c r="H30" s="9" t="s">
        <v>109</v>
      </c>
      <c r="I30" s="10" t="s">
        <v>58</v>
      </c>
      <c r="J30" s="10" t="s">
        <v>59</v>
      </c>
      <c r="K30" s="10" t="s">
        <v>61</v>
      </c>
      <c r="L30" s="11" t="s">
        <v>58</v>
      </c>
      <c r="M30" s="11" t="s">
        <v>59</v>
      </c>
      <c r="N30" s="11" t="s">
        <v>108</v>
      </c>
      <c r="O30" s="30" t="s">
        <v>58</v>
      </c>
      <c r="P30" s="30" t="s">
        <v>59</v>
      </c>
      <c r="Q30" s="30" t="s">
        <v>110</v>
      </c>
    </row>
    <row r="31" spans="1:17" ht="15.5" x14ac:dyDescent="0.35">
      <c r="A31" s="1"/>
      <c r="B31" s="12" t="s">
        <v>67</v>
      </c>
      <c r="C31" s="13">
        <f>+Resultados!D14</f>
        <v>6</v>
      </c>
      <c r="D31" s="13">
        <f>+Resultados!C14</f>
        <v>7</v>
      </c>
      <c r="E31" s="14">
        <f>IF(D31=0,0,C31/D31)</f>
        <v>0.8571428571428571</v>
      </c>
      <c r="F31" s="15">
        <v>0</v>
      </c>
      <c r="G31" s="15">
        <v>0</v>
      </c>
      <c r="H31" s="14">
        <f>IF(G31=0,0,F31/G31)</f>
        <v>0</v>
      </c>
      <c r="I31" s="13">
        <f>+Resultados!D16</f>
        <v>15</v>
      </c>
      <c r="J31" s="13">
        <f>+Resultados!C16</f>
        <v>15</v>
      </c>
      <c r="K31" s="14">
        <f>IF(J31=0,0,I31/J31)</f>
        <v>1</v>
      </c>
      <c r="L31" s="13">
        <v>0</v>
      </c>
      <c r="M31" s="13">
        <v>0</v>
      </c>
      <c r="N31" s="14">
        <f>IF(M31=0,0,L31/M31)</f>
        <v>0</v>
      </c>
      <c r="O31" s="13">
        <f>+Resultados!D13</f>
        <v>1</v>
      </c>
      <c r="P31" s="13">
        <f>+Resultados!C13</f>
        <v>1</v>
      </c>
      <c r="Q31" s="14">
        <f>IF(P31=0,0,O31/P31)</f>
        <v>1</v>
      </c>
    </row>
    <row r="32" spans="1:17" ht="15.5" x14ac:dyDescent="0.35">
      <c r="A32" s="1"/>
      <c r="B32" s="12" t="s">
        <v>68</v>
      </c>
      <c r="C32" s="13">
        <v>2</v>
      </c>
      <c r="D32" s="13">
        <v>4</v>
      </c>
      <c r="E32" s="14">
        <f>IF(D32=0,0,C32/D32)</f>
        <v>0.5</v>
      </c>
      <c r="F32" s="15">
        <v>0</v>
      </c>
      <c r="G32" s="15">
        <v>0</v>
      </c>
      <c r="H32" s="14">
        <f>IF(G32=0,0,F32/G32)</f>
        <v>0</v>
      </c>
      <c r="I32" s="13">
        <v>14</v>
      </c>
      <c r="J32" s="13">
        <v>17</v>
      </c>
      <c r="K32" s="14">
        <f>IF(J32=0,0,I32/J32)</f>
        <v>0.82352941176470584</v>
      </c>
      <c r="L32" s="13">
        <v>0</v>
      </c>
      <c r="M32" s="13">
        <v>0</v>
      </c>
      <c r="N32" s="14">
        <f>IF(M32=0,0,L32/M32)</f>
        <v>0</v>
      </c>
      <c r="O32" s="13">
        <v>4</v>
      </c>
      <c r="P32" s="13">
        <v>4</v>
      </c>
      <c r="Q32" s="14">
        <f>IF(P32=0,0,O32/P32)</f>
        <v>1</v>
      </c>
    </row>
    <row r="33" spans="1:17" ht="15.5" x14ac:dyDescent="0.35">
      <c r="A33" s="1"/>
      <c r="B33" s="12" t="s">
        <v>69</v>
      </c>
      <c r="C33" s="13">
        <v>7</v>
      </c>
      <c r="D33" s="13">
        <v>7</v>
      </c>
      <c r="E33" s="14">
        <f>IF(D33=0,0,C33/D33)</f>
        <v>1</v>
      </c>
      <c r="F33" s="15">
        <v>0</v>
      </c>
      <c r="G33" s="15">
        <v>0</v>
      </c>
      <c r="H33" s="14">
        <f>IF(G33=0,0,F33/G33)</f>
        <v>0</v>
      </c>
      <c r="I33" s="13">
        <v>20</v>
      </c>
      <c r="J33" s="13">
        <v>22</v>
      </c>
      <c r="K33" s="14">
        <f>IF(J33=0,0,I33/J33)</f>
        <v>0.90909090909090906</v>
      </c>
      <c r="L33" s="13">
        <v>0</v>
      </c>
      <c r="M33" s="13">
        <v>0</v>
      </c>
      <c r="N33" s="14">
        <f>IF(M33=0,0,L33/M33)</f>
        <v>0</v>
      </c>
      <c r="O33" s="13">
        <v>9</v>
      </c>
      <c r="P33" s="13">
        <v>14</v>
      </c>
      <c r="Q33" s="14">
        <f>IF(P33=0,0,O33/P33)</f>
        <v>0.6428571428571429</v>
      </c>
    </row>
    <row r="34" spans="1:17" ht="15.5" x14ac:dyDescent="0.35">
      <c r="A34" s="16"/>
      <c r="B34" s="17"/>
      <c r="C34" s="18">
        <v>11</v>
      </c>
      <c r="D34" s="18">
        <v>16</v>
      </c>
      <c r="E34" s="18">
        <f>+C34/D34</f>
        <v>0.6875</v>
      </c>
      <c r="F34" s="19"/>
      <c r="G34" s="18"/>
      <c r="H34" s="18"/>
      <c r="I34" s="19">
        <v>69</v>
      </c>
      <c r="J34" s="17">
        <v>74</v>
      </c>
      <c r="K34" s="20">
        <f>+I34/J34</f>
        <v>0.93243243243243246</v>
      </c>
      <c r="L34" s="20"/>
      <c r="M34" s="17"/>
      <c r="N34" s="21"/>
    </row>
    <row r="35" spans="1:17" ht="15.5" x14ac:dyDescent="0.35">
      <c r="A35" s="1"/>
      <c r="B35" s="87" t="s">
        <v>30</v>
      </c>
      <c r="C35" s="87"/>
      <c r="D35" s="87"/>
      <c r="E35" s="87"/>
      <c r="F35" s="87"/>
      <c r="G35" s="87"/>
      <c r="H35" s="87"/>
      <c r="I35" s="87"/>
      <c r="J35" s="87"/>
      <c r="K35" s="87"/>
      <c r="L35" s="87"/>
      <c r="M35" s="87"/>
      <c r="N35" s="87"/>
    </row>
    <row r="36" spans="1:17" ht="88.5" customHeight="1" x14ac:dyDescent="0.35">
      <c r="A36" s="1"/>
      <c r="B36" s="22"/>
      <c r="C36" s="23"/>
      <c r="D36" s="23"/>
      <c r="E36" s="23"/>
      <c r="F36" s="23"/>
      <c r="G36" s="23"/>
      <c r="H36" s="23"/>
      <c r="I36" s="23"/>
      <c r="J36" s="23"/>
      <c r="K36" s="23"/>
      <c r="L36" s="23"/>
      <c r="M36" s="23"/>
      <c r="N36" s="24"/>
    </row>
    <row r="37" spans="1:17" ht="88.5" customHeight="1" x14ac:dyDescent="0.35">
      <c r="A37" s="1"/>
      <c r="B37" s="25"/>
      <c r="C37" s="26"/>
      <c r="D37" s="26"/>
      <c r="E37" s="26"/>
      <c r="F37" s="26"/>
      <c r="G37" s="26"/>
      <c r="H37" s="26"/>
      <c r="I37" s="26"/>
      <c r="J37" s="26"/>
      <c r="K37" s="26"/>
      <c r="L37" s="26"/>
      <c r="M37" s="26"/>
      <c r="N37" s="27"/>
    </row>
    <row r="38" spans="1:17" ht="88.5" customHeight="1" x14ac:dyDescent="0.35">
      <c r="A38" s="1"/>
      <c r="B38" s="25"/>
      <c r="C38" s="26"/>
      <c r="D38" s="26"/>
      <c r="E38" s="26"/>
      <c r="F38" s="26"/>
      <c r="G38" s="26"/>
      <c r="H38" s="26"/>
      <c r="I38" s="26"/>
      <c r="J38" s="26"/>
      <c r="K38" s="26"/>
      <c r="L38" s="26"/>
      <c r="M38" s="26"/>
      <c r="N38" s="27"/>
    </row>
    <row r="39" spans="1:17" ht="15.5" x14ac:dyDescent="0.35">
      <c r="A39" s="1"/>
      <c r="B39" s="87" t="s">
        <v>31</v>
      </c>
      <c r="C39" s="87"/>
      <c r="D39" s="87"/>
      <c r="E39" s="87"/>
      <c r="F39" s="87"/>
      <c r="G39" s="87"/>
      <c r="H39" s="87"/>
      <c r="I39" s="87"/>
      <c r="J39" s="87"/>
      <c r="K39" s="87"/>
      <c r="L39" s="87"/>
      <c r="M39" s="87"/>
      <c r="N39" s="87"/>
    </row>
    <row r="40" spans="1:17" ht="15.5" x14ac:dyDescent="0.35">
      <c r="A40" s="1"/>
      <c r="B40" s="88" t="s">
        <v>114</v>
      </c>
      <c r="C40" s="89"/>
      <c r="D40" s="89"/>
      <c r="E40" s="89"/>
      <c r="F40" s="89"/>
      <c r="G40" s="89"/>
      <c r="H40" s="89"/>
      <c r="I40" s="89"/>
      <c r="J40" s="89"/>
      <c r="K40" s="89"/>
      <c r="L40" s="89"/>
      <c r="M40" s="89"/>
      <c r="N40" s="90"/>
    </row>
    <row r="41" spans="1:17" ht="15.5" x14ac:dyDescent="0.35">
      <c r="A41" s="1"/>
      <c r="B41" s="91"/>
      <c r="C41" s="92"/>
      <c r="D41" s="92"/>
      <c r="E41" s="92"/>
      <c r="F41" s="92"/>
      <c r="G41" s="92"/>
      <c r="H41" s="92"/>
      <c r="I41" s="92"/>
      <c r="J41" s="92"/>
      <c r="K41" s="92"/>
      <c r="L41" s="92"/>
      <c r="M41" s="92"/>
      <c r="N41" s="93"/>
    </row>
    <row r="42" spans="1:17" ht="15.5" x14ac:dyDescent="0.35">
      <c r="A42" s="28"/>
      <c r="B42" s="94"/>
      <c r="C42" s="95"/>
      <c r="D42" s="95"/>
      <c r="E42" s="95"/>
      <c r="F42" s="95"/>
      <c r="G42" s="95"/>
      <c r="H42" s="95"/>
      <c r="I42" s="95"/>
      <c r="J42" s="95"/>
      <c r="K42" s="95"/>
      <c r="L42" s="95"/>
      <c r="M42" s="95"/>
      <c r="N42" s="96"/>
    </row>
    <row r="43" spans="1:17" ht="15.5" x14ac:dyDescent="0.35">
      <c r="A43" s="1"/>
      <c r="B43" s="74" t="s">
        <v>32</v>
      </c>
      <c r="C43" s="75"/>
      <c r="D43" s="75"/>
      <c r="E43" s="75"/>
      <c r="F43" s="75"/>
      <c r="G43" s="75"/>
      <c r="H43" s="75"/>
      <c r="I43" s="75"/>
      <c r="J43" s="76"/>
      <c r="K43" s="116" t="s">
        <v>112</v>
      </c>
      <c r="L43" s="117"/>
      <c r="M43" s="117"/>
      <c r="N43" s="118"/>
    </row>
    <row r="44" spans="1:17" ht="15.5" x14ac:dyDescent="0.35">
      <c r="A44" s="1"/>
      <c r="B44" s="74" t="s">
        <v>33</v>
      </c>
      <c r="C44" s="75"/>
      <c r="D44" s="75"/>
      <c r="E44" s="75"/>
      <c r="F44" s="75"/>
      <c r="G44" s="75"/>
      <c r="H44" s="75"/>
      <c r="I44" s="75"/>
      <c r="J44" s="76"/>
      <c r="K44" s="70" t="s">
        <v>113</v>
      </c>
      <c r="L44" s="71"/>
      <c r="M44" s="71"/>
      <c r="N44" s="72"/>
    </row>
    <row r="45" spans="1:17" ht="15.5" x14ac:dyDescent="0.35">
      <c r="A45" s="1"/>
      <c r="B45" s="1"/>
      <c r="C45" s="1"/>
      <c r="D45" s="1"/>
      <c r="E45" s="1"/>
      <c r="F45" s="1"/>
      <c r="G45" s="1"/>
      <c r="H45" s="1"/>
      <c r="I45" s="1"/>
      <c r="J45" s="1"/>
      <c r="K45" s="1"/>
      <c r="L45" s="1"/>
      <c r="M45" s="1"/>
      <c r="N45" s="1"/>
    </row>
    <row r="46" spans="1:17" ht="15.5" x14ac:dyDescent="0.35">
      <c r="A46" s="1"/>
      <c r="B46" s="112" t="s">
        <v>34</v>
      </c>
      <c r="C46" s="113"/>
      <c r="D46" s="113"/>
      <c r="E46" s="113"/>
      <c r="F46" s="113"/>
      <c r="G46" s="113"/>
      <c r="H46" s="113"/>
      <c r="I46" s="113"/>
      <c r="J46" s="113"/>
      <c r="K46" s="113"/>
      <c r="L46" s="113"/>
      <c r="M46" s="113"/>
      <c r="N46" s="114"/>
    </row>
    <row r="47" spans="1:17" ht="15.5" x14ac:dyDescent="0.35">
      <c r="A47" s="29"/>
      <c r="B47" s="106" t="s">
        <v>35</v>
      </c>
      <c r="C47" s="107"/>
      <c r="D47" s="107"/>
      <c r="E47" s="107"/>
      <c r="F47" s="107"/>
      <c r="G47" s="107"/>
      <c r="H47" s="107"/>
      <c r="I47" s="107"/>
      <c r="J47" s="107"/>
      <c r="K47" s="107"/>
      <c r="L47" s="107"/>
      <c r="M47" s="107"/>
      <c r="N47" s="108"/>
    </row>
    <row r="48" spans="1:17" ht="15.5" x14ac:dyDescent="0.35">
      <c r="A48" s="29"/>
      <c r="B48" s="74" t="s">
        <v>36</v>
      </c>
      <c r="C48" s="76"/>
      <c r="D48" s="109" t="s">
        <v>37</v>
      </c>
      <c r="E48" s="110"/>
      <c r="F48" s="110"/>
      <c r="G48" s="110"/>
      <c r="H48" s="110"/>
      <c r="I48" s="110"/>
      <c r="J48" s="110"/>
      <c r="K48" s="110"/>
      <c r="L48" s="110"/>
      <c r="M48" s="110"/>
      <c r="N48" s="111"/>
    </row>
    <row r="49" spans="1:14" ht="15.5" x14ac:dyDescent="0.35">
      <c r="A49" s="29"/>
      <c r="B49" s="63" t="s">
        <v>38</v>
      </c>
      <c r="C49" s="64"/>
      <c r="D49" s="73" t="s">
        <v>39</v>
      </c>
      <c r="E49" s="73"/>
      <c r="F49" s="73"/>
      <c r="G49" s="103" t="s">
        <v>40</v>
      </c>
      <c r="H49" s="104"/>
      <c r="I49" s="104"/>
      <c r="J49" s="105"/>
      <c r="K49" s="103" t="s">
        <v>41</v>
      </c>
      <c r="L49" s="104"/>
      <c r="M49" s="104"/>
      <c r="N49" s="105"/>
    </row>
    <row r="50" spans="1:14" ht="15.5" x14ac:dyDescent="0.35">
      <c r="A50" s="29"/>
      <c r="B50" s="65"/>
      <c r="C50" s="66"/>
      <c r="D50" s="103" t="s">
        <v>42</v>
      </c>
      <c r="E50" s="104"/>
      <c r="F50" s="105"/>
      <c r="G50" s="73" t="s">
        <v>65</v>
      </c>
      <c r="H50" s="73"/>
      <c r="I50" s="73"/>
      <c r="J50" s="73"/>
      <c r="K50" s="103" t="s">
        <v>44</v>
      </c>
      <c r="L50" s="104"/>
      <c r="M50" s="104"/>
      <c r="N50" s="105"/>
    </row>
    <row r="51" spans="1:14" ht="15.5" x14ac:dyDescent="0.35">
      <c r="A51" s="1"/>
      <c r="B51" s="1"/>
      <c r="C51" s="1"/>
      <c r="D51" s="1"/>
      <c r="E51" s="1"/>
      <c r="F51" s="1"/>
      <c r="G51" s="1"/>
      <c r="H51" s="1"/>
      <c r="I51" s="1"/>
      <c r="J51" s="1"/>
      <c r="K51" s="1"/>
      <c r="L51" s="1"/>
      <c r="M51" s="1"/>
      <c r="N51" s="1"/>
    </row>
    <row r="52" spans="1:14" ht="15.5" x14ac:dyDescent="0.35">
      <c r="A52" s="29"/>
      <c r="B52" s="106" t="s">
        <v>45</v>
      </c>
      <c r="C52" s="107"/>
      <c r="D52" s="107"/>
      <c r="E52" s="107"/>
      <c r="F52" s="107"/>
      <c r="G52" s="107"/>
      <c r="H52" s="107"/>
      <c r="I52" s="107"/>
      <c r="J52" s="107"/>
      <c r="K52" s="107"/>
      <c r="L52" s="107"/>
      <c r="M52" s="107"/>
      <c r="N52" s="108"/>
    </row>
    <row r="53" spans="1:14" ht="15.5" x14ac:dyDescent="0.35">
      <c r="A53" s="1"/>
      <c r="B53" s="87" t="s">
        <v>36</v>
      </c>
      <c r="C53" s="87"/>
      <c r="D53" s="109" t="s">
        <v>46</v>
      </c>
      <c r="E53" s="110"/>
      <c r="F53" s="110"/>
      <c r="G53" s="110"/>
      <c r="H53" s="110"/>
      <c r="I53" s="110"/>
      <c r="J53" s="110"/>
      <c r="K53" s="110"/>
      <c r="L53" s="110"/>
      <c r="M53" s="110"/>
      <c r="N53" s="111"/>
    </row>
    <row r="54" spans="1:14" ht="15.5" x14ac:dyDescent="0.35">
      <c r="A54" s="1"/>
      <c r="B54" s="63" t="s">
        <v>38</v>
      </c>
      <c r="C54" s="64"/>
      <c r="D54" s="73" t="s">
        <v>39</v>
      </c>
      <c r="E54" s="73"/>
      <c r="F54" s="73"/>
      <c r="G54" s="103" t="s">
        <v>40</v>
      </c>
      <c r="H54" s="104"/>
      <c r="I54" s="104"/>
      <c r="J54" s="105"/>
      <c r="K54" s="103" t="s">
        <v>41</v>
      </c>
      <c r="L54" s="104"/>
      <c r="M54" s="104"/>
      <c r="N54" s="105"/>
    </row>
    <row r="55" spans="1:14" ht="15.5" x14ac:dyDescent="0.35">
      <c r="A55" s="1"/>
      <c r="B55" s="65"/>
      <c r="C55" s="66"/>
      <c r="D55" s="103" t="s">
        <v>42</v>
      </c>
      <c r="E55" s="104"/>
      <c r="F55" s="105"/>
      <c r="G55" s="73" t="s">
        <v>43</v>
      </c>
      <c r="H55" s="73"/>
      <c r="I55" s="73"/>
      <c r="J55" s="73"/>
      <c r="K55" s="103" t="s">
        <v>44</v>
      </c>
      <c r="L55" s="104"/>
      <c r="M55" s="104"/>
      <c r="N55" s="105"/>
    </row>
    <row r="56" spans="1:14" ht="15.5" x14ac:dyDescent="0.35">
      <c r="A56" s="1"/>
      <c r="B56" s="63" t="s">
        <v>47</v>
      </c>
      <c r="C56" s="64"/>
      <c r="D56" s="67" t="s">
        <v>48</v>
      </c>
      <c r="E56" s="68"/>
      <c r="F56" s="68"/>
      <c r="G56" s="68"/>
      <c r="H56" s="68"/>
      <c r="I56" s="69"/>
      <c r="J56" s="67" t="s">
        <v>49</v>
      </c>
      <c r="K56" s="68"/>
      <c r="L56" s="68"/>
      <c r="M56" s="68"/>
      <c r="N56" s="69"/>
    </row>
    <row r="57" spans="1:14" ht="15.5" x14ac:dyDescent="0.35">
      <c r="A57" s="1"/>
      <c r="B57" s="65"/>
      <c r="C57" s="66"/>
      <c r="D57" s="67" t="s">
        <v>50</v>
      </c>
      <c r="E57" s="68"/>
      <c r="F57" s="68"/>
      <c r="G57" s="68"/>
      <c r="H57" s="68"/>
      <c r="I57" s="69"/>
      <c r="J57" s="67" t="s">
        <v>44</v>
      </c>
      <c r="K57" s="68"/>
      <c r="L57" s="68"/>
      <c r="M57" s="68"/>
      <c r="N57" s="69"/>
    </row>
    <row r="58" spans="1:14" ht="15.5" x14ac:dyDescent="0.35">
      <c r="A58" s="1"/>
      <c r="B58" s="63" t="s">
        <v>51</v>
      </c>
      <c r="C58" s="64"/>
      <c r="D58" s="67" t="s">
        <v>52</v>
      </c>
      <c r="E58" s="68"/>
      <c r="F58" s="68"/>
      <c r="G58" s="68"/>
      <c r="H58" s="68"/>
      <c r="I58" s="69"/>
      <c r="J58" s="67" t="s">
        <v>53</v>
      </c>
      <c r="K58" s="68"/>
      <c r="L58" s="68"/>
      <c r="M58" s="68"/>
      <c r="N58" s="69"/>
    </row>
    <row r="59" spans="1:14" ht="15.5" x14ac:dyDescent="0.35">
      <c r="A59" s="1"/>
      <c r="B59" s="65"/>
      <c r="C59" s="66"/>
      <c r="D59" s="70" t="s">
        <v>37</v>
      </c>
      <c r="E59" s="71"/>
      <c r="F59" s="71"/>
      <c r="G59" s="71"/>
      <c r="H59" s="71"/>
      <c r="I59" s="72"/>
      <c r="J59" s="151" t="s">
        <v>115</v>
      </c>
      <c r="K59" s="152"/>
      <c r="L59" s="152"/>
      <c r="M59" s="152"/>
      <c r="N59" s="153"/>
    </row>
  </sheetData>
  <mergeCells count="106">
    <mergeCell ref="B20:C20"/>
    <mergeCell ref="B16:C16"/>
    <mergeCell ref="B17:C17"/>
    <mergeCell ref="B18:C18"/>
    <mergeCell ref="B19:C19"/>
    <mergeCell ref="B13:C13"/>
    <mergeCell ref="D13:N13"/>
    <mergeCell ref="B2:C4"/>
    <mergeCell ref="D2:L4"/>
    <mergeCell ref="B6:N6"/>
    <mergeCell ref="B7:C7"/>
    <mergeCell ref="D7:N7"/>
    <mergeCell ref="B8:C8"/>
    <mergeCell ref="D8:N8"/>
    <mergeCell ref="B9:C9"/>
    <mergeCell ref="D9:N9"/>
    <mergeCell ref="B10:C10"/>
    <mergeCell ref="D10:N10"/>
    <mergeCell ref="B12:N12"/>
    <mergeCell ref="B14:C14"/>
    <mergeCell ref="D14:N14"/>
    <mergeCell ref="B15:C15"/>
    <mergeCell ref="D15:G15"/>
    <mergeCell ref="H15:J15"/>
    <mergeCell ref="K15:L25"/>
    <mergeCell ref="M15:N25"/>
    <mergeCell ref="D17:E17"/>
    <mergeCell ref="F17:G17"/>
    <mergeCell ref="B21:C21"/>
    <mergeCell ref="D21:E21"/>
    <mergeCell ref="H17:I17"/>
    <mergeCell ref="D18:E18"/>
    <mergeCell ref="F18:G18"/>
    <mergeCell ref="H18:I18"/>
    <mergeCell ref="D19:E19"/>
    <mergeCell ref="F19:G19"/>
    <mergeCell ref="H19:I19"/>
    <mergeCell ref="D20:E20"/>
    <mergeCell ref="F20:G20"/>
    <mergeCell ref="B43:J43"/>
    <mergeCell ref="K43:N43"/>
    <mergeCell ref="B47:N47"/>
    <mergeCell ref="B48:C48"/>
    <mergeCell ref="D48:N48"/>
    <mergeCell ref="H20:I20"/>
    <mergeCell ref="B25:C25"/>
    <mergeCell ref="D25:E25"/>
    <mergeCell ref="F25:G25"/>
    <mergeCell ref="H25:I25"/>
    <mergeCell ref="F21:G21"/>
    <mergeCell ref="H21:I21"/>
    <mergeCell ref="B22:C22"/>
    <mergeCell ref="D22:E22"/>
    <mergeCell ref="F22:G22"/>
    <mergeCell ref="H22:I22"/>
    <mergeCell ref="B23:C23"/>
    <mergeCell ref="D23:E23"/>
    <mergeCell ref="D24:E24"/>
    <mergeCell ref="F24:G24"/>
    <mergeCell ref="H24:I24"/>
    <mergeCell ref="D16:E16"/>
    <mergeCell ref="F16:G16"/>
    <mergeCell ref="H16:I16"/>
    <mergeCell ref="K55:N55"/>
    <mergeCell ref="K50:N50"/>
    <mergeCell ref="B52:N52"/>
    <mergeCell ref="B53:C53"/>
    <mergeCell ref="D53:N53"/>
    <mergeCell ref="B54:C55"/>
    <mergeCell ref="D54:F54"/>
    <mergeCell ref="G54:J54"/>
    <mergeCell ref="K54:N54"/>
    <mergeCell ref="D55:F55"/>
    <mergeCell ref="G55:J55"/>
    <mergeCell ref="B46:N46"/>
    <mergeCell ref="B49:C50"/>
    <mergeCell ref="D49:F49"/>
    <mergeCell ref="G49:J49"/>
    <mergeCell ref="K49:N49"/>
    <mergeCell ref="D50:F50"/>
    <mergeCell ref="F23:G23"/>
    <mergeCell ref="H23:I23"/>
    <mergeCell ref="B24:C24"/>
    <mergeCell ref="O29:Q29"/>
    <mergeCell ref="B27:Q27"/>
    <mergeCell ref="B28:Q28"/>
    <mergeCell ref="B58:C59"/>
    <mergeCell ref="D58:I58"/>
    <mergeCell ref="J58:N58"/>
    <mergeCell ref="D59:I59"/>
    <mergeCell ref="J59:N59"/>
    <mergeCell ref="B56:C57"/>
    <mergeCell ref="D56:I56"/>
    <mergeCell ref="J56:N56"/>
    <mergeCell ref="D57:I57"/>
    <mergeCell ref="J57:N57"/>
    <mergeCell ref="G50:J50"/>
    <mergeCell ref="B44:J44"/>
    <mergeCell ref="K44:N44"/>
    <mergeCell ref="C29:E29"/>
    <mergeCell ref="F29:H29"/>
    <mergeCell ref="I29:K29"/>
    <mergeCell ref="L29:N29"/>
    <mergeCell ref="B35:N35"/>
    <mergeCell ref="B39:N39"/>
    <mergeCell ref="B40:N42"/>
  </mergeCells>
  <phoneticPr fontId="10" type="noConversion"/>
  <conditionalFormatting sqref="D56:I56">
    <cfRule type="expression" dxfId="3" priority="2">
      <formula>$D$53=""</formula>
    </cfRule>
    <cfRule type="expression" dxfId="2" priority="4">
      <formula>AND(D$53&gt;=70%,$D$53&lt;80%)</formula>
    </cfRule>
  </conditionalFormatting>
  <conditionalFormatting sqref="J56:N56">
    <cfRule type="expression" dxfId="1" priority="1">
      <formula>$D$53=""</formula>
    </cfRule>
    <cfRule type="expression" dxfId="0" priority="3">
      <formula>$D$53&lt;70%</formula>
    </cfRule>
  </conditionalFormatting>
  <dataValidations count="3">
    <dataValidation type="list" allowBlank="1" showInputMessage="1" showErrorMessage="1" sqref="F16:F25" xr:uid="{00000000-0002-0000-0000-000000000000}">
      <formula1>"Número, Porcentaje, Pesos "</formula1>
    </dataValidation>
    <dataValidation allowBlank="1" showInputMessage="1" showErrorMessage="1" prompt="Punto de partida o de referencia. La línea base corresponde al valor de los indicadores en el año 2011. En el caso de los indicadores con frecuencia semestral la línea base corresponde al segundo período de 2011." sqref="B15:B25" xr:uid="{00000000-0002-0000-0000-000002000000}"/>
    <dataValidation allowBlank="1" showInputMessage="1" showErrorMessage="1" prompt="Seleccione una opción" sqref="G26:H26 D26:E26 K15:K16 D15:D25" xr:uid="{00000000-0002-0000-0000-000003000000}"/>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994B33-57EE-4711-B697-56B20493FCB1}">
  <sheetPr>
    <tabColor theme="8"/>
  </sheetPr>
  <dimension ref="B1:H37"/>
  <sheetViews>
    <sheetView showGridLines="0" topLeftCell="B1" workbookViewId="0">
      <selection activeCell="D14" sqref="D14"/>
    </sheetView>
  </sheetViews>
  <sheetFormatPr baseColWidth="10" defaultRowHeight="14.5" x14ac:dyDescent="0.35"/>
  <cols>
    <col min="2" max="2" width="37.54296875" customWidth="1"/>
    <col min="3" max="3" width="21.54296875" bestFit="1" customWidth="1"/>
    <col min="4" max="4" width="21.453125" bestFit="1" customWidth="1"/>
    <col min="5" max="5" width="16.7265625" bestFit="1" customWidth="1"/>
    <col min="6" max="6" width="18.26953125" bestFit="1" customWidth="1"/>
    <col min="7" max="7" width="22" bestFit="1" customWidth="1"/>
  </cols>
  <sheetData>
    <row r="1" spans="2:8" x14ac:dyDescent="0.35">
      <c r="B1" s="144" t="s">
        <v>103</v>
      </c>
      <c r="C1" s="145"/>
      <c r="D1" s="145"/>
      <c r="E1" s="145"/>
      <c r="F1" s="145"/>
      <c r="G1" s="145"/>
      <c r="H1" s="146"/>
    </row>
    <row r="2" spans="2:8" x14ac:dyDescent="0.35">
      <c r="B2" s="44" t="s">
        <v>66</v>
      </c>
      <c r="C2" s="44" t="s">
        <v>67</v>
      </c>
      <c r="D2" s="44" t="s">
        <v>68</v>
      </c>
      <c r="E2" s="44" t="s">
        <v>69</v>
      </c>
      <c r="F2" s="44" t="s">
        <v>70</v>
      </c>
      <c r="G2" s="44" t="s">
        <v>71</v>
      </c>
      <c r="H2" s="44" t="s">
        <v>72</v>
      </c>
    </row>
    <row r="3" spans="2:8" x14ac:dyDescent="0.35">
      <c r="B3" s="42" t="s">
        <v>102</v>
      </c>
      <c r="C3" s="51">
        <f>+IF(E13=0%,0,IF(E13=100%,0,(1-E13)))</f>
        <v>0</v>
      </c>
      <c r="D3" s="51">
        <f>+IF(E23=0%,0,IF(E23=100%,0,(1-E23)))</f>
        <v>0</v>
      </c>
      <c r="E3" s="51">
        <f>+IF(E33=0%,0,IF(E33=100%,0,(1-E33)))</f>
        <v>0.3571428571428571</v>
      </c>
      <c r="F3" s="43"/>
      <c r="G3" s="43"/>
      <c r="H3" s="43"/>
    </row>
    <row r="4" spans="2:8" x14ac:dyDescent="0.35">
      <c r="B4" s="42" t="s">
        <v>98</v>
      </c>
      <c r="C4" s="51">
        <f t="shared" ref="C4:C7" si="0">+IF(E14=0%,0,IF(E14=100%,0,(1-E14)))</f>
        <v>0.1428571428571429</v>
      </c>
      <c r="D4" s="51">
        <f t="shared" ref="D4:D7" si="1">+IF(E24=0%,0,IF(E24=100%,0,(1-E24)))</f>
        <v>0.5</v>
      </c>
      <c r="E4" s="51">
        <f t="shared" ref="E4:E7" si="2">+IF(E34=0%,0,IF(E34=100%,0,(1-E34)))</f>
        <v>0</v>
      </c>
      <c r="F4" s="43"/>
      <c r="G4" s="43"/>
      <c r="H4" s="43"/>
    </row>
    <row r="5" spans="2:8" x14ac:dyDescent="0.35">
      <c r="B5" s="42" t="s">
        <v>99</v>
      </c>
      <c r="C5" s="51">
        <f t="shared" si="0"/>
        <v>0</v>
      </c>
      <c r="D5" s="51">
        <f t="shared" si="1"/>
        <v>0</v>
      </c>
      <c r="E5" s="51">
        <f t="shared" si="2"/>
        <v>0</v>
      </c>
      <c r="F5" s="43"/>
      <c r="G5" s="43"/>
      <c r="H5" s="43"/>
    </row>
    <row r="6" spans="2:8" x14ac:dyDescent="0.35">
      <c r="B6" s="42" t="s">
        <v>100</v>
      </c>
      <c r="C6" s="51">
        <f t="shared" si="0"/>
        <v>0</v>
      </c>
      <c r="D6" s="51">
        <f t="shared" si="1"/>
        <v>0.17647058823529416</v>
      </c>
      <c r="E6" s="51">
        <f t="shared" si="2"/>
        <v>9.0909090909090939E-2</v>
      </c>
      <c r="F6" s="43"/>
      <c r="G6" s="43"/>
      <c r="H6" s="43"/>
    </row>
    <row r="7" spans="2:8" x14ac:dyDescent="0.35">
      <c r="B7" s="42" t="s">
        <v>101</v>
      </c>
      <c r="C7" s="51">
        <f t="shared" si="0"/>
        <v>0</v>
      </c>
      <c r="D7" s="51">
        <f t="shared" si="1"/>
        <v>0</v>
      </c>
      <c r="E7" s="51">
        <f t="shared" si="2"/>
        <v>0</v>
      </c>
      <c r="F7" s="43"/>
      <c r="G7" s="43"/>
      <c r="H7" s="43"/>
    </row>
    <row r="10" spans="2:8" x14ac:dyDescent="0.35">
      <c r="B10" s="143" t="s">
        <v>92</v>
      </c>
      <c r="C10" s="143"/>
      <c r="D10" s="143"/>
      <c r="F10" s="49"/>
    </row>
    <row r="11" spans="2:8" x14ac:dyDescent="0.35">
      <c r="C11" s="143" t="s">
        <v>67</v>
      </c>
      <c r="D11" s="143"/>
      <c r="F11" s="49"/>
    </row>
    <row r="12" spans="2:8" x14ac:dyDescent="0.35">
      <c r="B12" s="41" t="s">
        <v>90</v>
      </c>
      <c r="C12" s="41" t="s">
        <v>89</v>
      </c>
      <c r="D12" s="41" t="s">
        <v>91</v>
      </c>
      <c r="E12" s="53" t="s">
        <v>104</v>
      </c>
      <c r="F12" s="54"/>
      <c r="G12" s="55"/>
    </row>
    <row r="13" spans="2:8" ht="15.5" x14ac:dyDescent="0.35">
      <c r="B13" s="45" t="s">
        <v>55</v>
      </c>
      <c r="C13" s="46">
        <v>1</v>
      </c>
      <c r="D13" s="46">
        <v>1</v>
      </c>
      <c r="E13" s="47">
        <f>IFERROR(D13/C13,0)</f>
        <v>1</v>
      </c>
      <c r="F13" s="50"/>
    </row>
    <row r="14" spans="2:8" ht="15.5" x14ac:dyDescent="0.35">
      <c r="B14" s="45" t="s">
        <v>19</v>
      </c>
      <c r="C14" s="46">
        <v>7</v>
      </c>
      <c r="D14" s="46">
        <v>6</v>
      </c>
      <c r="E14" s="47">
        <f t="shared" ref="E14:E17" si="3">IFERROR(D14/C14,0)</f>
        <v>0.8571428571428571</v>
      </c>
      <c r="F14" s="49"/>
    </row>
    <row r="15" spans="2:8" ht="15.5" x14ac:dyDescent="0.35">
      <c r="B15" s="45" t="s">
        <v>20</v>
      </c>
      <c r="C15" s="46"/>
      <c r="D15" s="46"/>
      <c r="E15" s="47">
        <f t="shared" si="3"/>
        <v>0</v>
      </c>
      <c r="F15" s="49"/>
    </row>
    <row r="16" spans="2:8" ht="15.5" x14ac:dyDescent="0.35">
      <c r="B16" s="45" t="s">
        <v>21</v>
      </c>
      <c r="C16" s="46">
        <v>15</v>
      </c>
      <c r="D16" s="46">
        <v>15</v>
      </c>
      <c r="E16" s="47">
        <f t="shared" si="3"/>
        <v>1</v>
      </c>
    </row>
    <row r="17" spans="2:5" ht="15.5" x14ac:dyDescent="0.35">
      <c r="B17" s="45" t="s">
        <v>22</v>
      </c>
      <c r="C17" s="46"/>
      <c r="D17" s="43"/>
      <c r="E17" s="47">
        <f t="shared" si="3"/>
        <v>0</v>
      </c>
    </row>
    <row r="20" spans="2:5" x14ac:dyDescent="0.35">
      <c r="B20" s="143" t="s">
        <v>92</v>
      </c>
      <c r="C20" s="143"/>
      <c r="D20" s="143"/>
    </row>
    <row r="21" spans="2:5" x14ac:dyDescent="0.35">
      <c r="C21" s="143" t="s">
        <v>68</v>
      </c>
      <c r="D21" s="143"/>
    </row>
    <row r="22" spans="2:5" x14ac:dyDescent="0.35">
      <c r="B22" s="41" t="s">
        <v>90</v>
      </c>
      <c r="C22" s="41" t="s">
        <v>89</v>
      </c>
      <c r="D22" s="41" t="s">
        <v>91</v>
      </c>
      <c r="E22" s="48" t="s">
        <v>104</v>
      </c>
    </row>
    <row r="23" spans="2:5" ht="15.5" x14ac:dyDescent="0.35">
      <c r="B23" s="45" t="s">
        <v>55</v>
      </c>
      <c r="C23" s="46">
        <v>4</v>
      </c>
      <c r="D23" s="46">
        <v>4</v>
      </c>
      <c r="E23" s="47">
        <f>IFERROR(D23/C23,0)</f>
        <v>1</v>
      </c>
    </row>
    <row r="24" spans="2:5" ht="15.5" x14ac:dyDescent="0.35">
      <c r="B24" s="45" t="s">
        <v>19</v>
      </c>
      <c r="C24" s="46">
        <v>4</v>
      </c>
      <c r="D24" s="46">
        <v>2</v>
      </c>
      <c r="E24" s="47">
        <f t="shared" ref="E24:E27" si="4">IFERROR(D24/C24,0)</f>
        <v>0.5</v>
      </c>
    </row>
    <row r="25" spans="2:5" ht="15.5" x14ac:dyDescent="0.35">
      <c r="B25" s="45" t="s">
        <v>20</v>
      </c>
      <c r="C25" s="46"/>
      <c r="D25" s="46"/>
      <c r="E25" s="47">
        <f t="shared" si="4"/>
        <v>0</v>
      </c>
    </row>
    <row r="26" spans="2:5" ht="15.5" x14ac:dyDescent="0.35">
      <c r="B26" s="45" t="s">
        <v>21</v>
      </c>
      <c r="C26" s="46">
        <v>17</v>
      </c>
      <c r="D26" s="46">
        <v>14</v>
      </c>
      <c r="E26" s="47">
        <f t="shared" si="4"/>
        <v>0.82352941176470584</v>
      </c>
    </row>
    <row r="27" spans="2:5" ht="15.5" x14ac:dyDescent="0.35">
      <c r="B27" s="45" t="s">
        <v>22</v>
      </c>
      <c r="C27" s="46"/>
      <c r="D27" s="43"/>
      <c r="E27" s="47">
        <f t="shared" si="4"/>
        <v>0</v>
      </c>
    </row>
    <row r="30" spans="2:5" x14ac:dyDescent="0.35">
      <c r="B30" s="143" t="s">
        <v>92</v>
      </c>
      <c r="C30" s="143"/>
      <c r="D30" s="143"/>
    </row>
    <row r="31" spans="2:5" x14ac:dyDescent="0.35">
      <c r="C31" s="143" t="s">
        <v>69</v>
      </c>
      <c r="D31" s="143"/>
    </row>
    <row r="32" spans="2:5" x14ac:dyDescent="0.35">
      <c r="B32" s="41" t="s">
        <v>90</v>
      </c>
      <c r="C32" s="41" t="s">
        <v>89</v>
      </c>
      <c r="D32" s="41" t="s">
        <v>91</v>
      </c>
      <c r="E32" s="48" t="s">
        <v>104</v>
      </c>
    </row>
    <row r="33" spans="2:5" ht="15.5" x14ac:dyDescent="0.35">
      <c r="B33" s="45" t="s">
        <v>55</v>
      </c>
      <c r="C33" s="46">
        <v>14</v>
      </c>
      <c r="D33" s="46">
        <v>9</v>
      </c>
      <c r="E33" s="47">
        <f>IFERROR(D33/C33,0)</f>
        <v>0.6428571428571429</v>
      </c>
    </row>
    <row r="34" spans="2:5" ht="15.5" x14ac:dyDescent="0.35">
      <c r="B34" s="45" t="s">
        <v>19</v>
      </c>
      <c r="C34" s="46">
        <v>7</v>
      </c>
      <c r="D34" s="46">
        <v>7</v>
      </c>
      <c r="E34" s="47">
        <f t="shared" ref="E34:E37" si="5">IFERROR(D34/C34,0)</f>
        <v>1</v>
      </c>
    </row>
    <row r="35" spans="2:5" ht="15.5" x14ac:dyDescent="0.35">
      <c r="B35" s="45" t="s">
        <v>20</v>
      </c>
      <c r="C35" s="46"/>
      <c r="D35" s="46"/>
      <c r="E35" s="47">
        <f t="shared" si="5"/>
        <v>0</v>
      </c>
    </row>
    <row r="36" spans="2:5" ht="15.5" x14ac:dyDescent="0.35">
      <c r="B36" s="45" t="s">
        <v>21</v>
      </c>
      <c r="C36" s="46">
        <v>22</v>
      </c>
      <c r="D36" s="46">
        <v>20</v>
      </c>
      <c r="E36" s="47">
        <f t="shared" si="5"/>
        <v>0.90909090909090906</v>
      </c>
    </row>
    <row r="37" spans="2:5" ht="15.5" x14ac:dyDescent="0.35">
      <c r="B37" s="45" t="s">
        <v>22</v>
      </c>
      <c r="C37" s="46"/>
      <c r="D37" s="43"/>
      <c r="E37" s="47">
        <f t="shared" si="5"/>
        <v>0</v>
      </c>
    </row>
  </sheetData>
  <mergeCells count="7">
    <mergeCell ref="B30:D30"/>
    <mergeCell ref="C31:D31"/>
    <mergeCell ref="B1:H1"/>
    <mergeCell ref="B10:D10"/>
    <mergeCell ref="C11:D11"/>
    <mergeCell ref="B20:D20"/>
    <mergeCell ref="C21:D21"/>
  </mergeCells>
  <phoneticPr fontId="10" type="noConversion"/>
  <dataValidations disablePrompts="1" count="1">
    <dataValidation allowBlank="1" showInputMessage="1" showErrorMessage="1" prompt="Punto de partida o de referencia. La línea base corresponde al valor de los indicadores en el año 2011. En el caso de los indicadores con frecuencia semestral la línea base corresponde al segundo período de 2011." sqref="B13:B17 B23:B27 B33:B37" xr:uid="{749A4CE4-6D5C-456E-9C56-3C23A5CC8C8F}"/>
  </dataValidations>
  <pageMargins left="0.7" right="0.7" top="0.75" bottom="0.75" header="0.3" footer="0.3"/>
  <pageSetup orientation="portrait" horizontalDpi="4294967293" verticalDpi="0"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2D8262-F5DC-467D-BD4D-FD54100214A6}">
  <dimension ref="A2:N26"/>
  <sheetViews>
    <sheetView workbookViewId="0">
      <selection activeCell="K16" sqref="K16"/>
    </sheetView>
  </sheetViews>
  <sheetFormatPr baseColWidth="10" defaultRowHeight="14.5" x14ac:dyDescent="0.35"/>
  <cols>
    <col min="1" max="1" width="20.81640625" customWidth="1"/>
    <col min="10" max="10" width="17.81640625" customWidth="1"/>
  </cols>
  <sheetData>
    <row r="2" spans="1:14" ht="15" thickBot="1" x14ac:dyDescent="0.4">
      <c r="A2" s="147" t="s">
        <v>93</v>
      </c>
      <c r="B2" s="147"/>
      <c r="C2" s="147"/>
      <c r="D2" s="147"/>
      <c r="E2" s="147"/>
      <c r="F2" s="147"/>
      <c r="G2" s="147"/>
      <c r="H2" s="147"/>
      <c r="I2" s="147"/>
      <c r="J2" s="147"/>
      <c r="K2" s="147"/>
      <c r="L2" s="147"/>
    </row>
    <row r="3" spans="1:14" ht="72.5" x14ac:dyDescent="0.35">
      <c r="A3" s="31" t="s">
        <v>88</v>
      </c>
      <c r="B3" s="32" t="s">
        <v>94</v>
      </c>
      <c r="C3" s="32" t="s">
        <v>79</v>
      </c>
      <c r="D3" s="32" t="s">
        <v>80</v>
      </c>
      <c r="E3" s="32" t="s">
        <v>81</v>
      </c>
      <c r="F3" s="32" t="s">
        <v>82</v>
      </c>
      <c r="G3" s="32" t="s">
        <v>83</v>
      </c>
      <c r="H3" s="32" t="s">
        <v>84</v>
      </c>
      <c r="I3" s="32" t="s">
        <v>85</v>
      </c>
      <c r="J3" s="32" t="s">
        <v>86</v>
      </c>
      <c r="K3" s="32" t="s">
        <v>95</v>
      </c>
      <c r="L3" s="33" t="s">
        <v>78</v>
      </c>
    </row>
    <row r="4" spans="1:14" x14ac:dyDescent="0.35">
      <c r="A4" s="34" t="s">
        <v>74</v>
      </c>
      <c r="B4" s="37"/>
      <c r="C4" s="37">
        <v>2</v>
      </c>
      <c r="D4" s="37">
        <v>2</v>
      </c>
      <c r="E4" s="37">
        <v>4</v>
      </c>
      <c r="F4" s="37">
        <v>3</v>
      </c>
      <c r="G4" s="37">
        <v>3</v>
      </c>
      <c r="H4" s="37">
        <v>1</v>
      </c>
      <c r="I4" s="37"/>
      <c r="J4" s="37"/>
      <c r="K4" s="37"/>
      <c r="L4" s="39">
        <f>SUM(B4:K4)</f>
        <v>15</v>
      </c>
    </row>
    <row r="5" spans="1:14" x14ac:dyDescent="0.35">
      <c r="A5" s="34" t="s">
        <v>75</v>
      </c>
      <c r="B5" s="37"/>
      <c r="C5" s="37"/>
      <c r="D5" s="37"/>
      <c r="E5" s="37">
        <v>1</v>
      </c>
      <c r="F5" s="37"/>
      <c r="G5" s="37"/>
      <c r="H5" s="37"/>
      <c r="I5" s="37"/>
      <c r="J5" s="37"/>
      <c r="K5" s="37"/>
      <c r="L5" s="39">
        <f t="shared" ref="L5:L7" si="0">SUM(B5:K5)</f>
        <v>1</v>
      </c>
    </row>
    <row r="6" spans="1:14" x14ac:dyDescent="0.35">
      <c r="A6" s="34" t="s">
        <v>77</v>
      </c>
      <c r="B6" s="37"/>
      <c r="C6" s="37"/>
      <c r="D6" s="37"/>
      <c r="E6" s="37">
        <v>1</v>
      </c>
      <c r="F6" s="37"/>
      <c r="G6" s="37">
        <v>1</v>
      </c>
      <c r="H6" s="37">
        <v>2</v>
      </c>
      <c r="I6" s="37"/>
      <c r="J6" s="37"/>
      <c r="K6" s="37"/>
      <c r="L6" s="39">
        <f t="shared" si="0"/>
        <v>4</v>
      </c>
    </row>
    <row r="7" spans="1:14" x14ac:dyDescent="0.35">
      <c r="A7" s="34" t="s">
        <v>76</v>
      </c>
      <c r="B7" s="37"/>
      <c r="C7" s="37">
        <v>1</v>
      </c>
      <c r="D7" s="37">
        <v>1</v>
      </c>
      <c r="E7" s="37"/>
      <c r="F7" s="37"/>
      <c r="G7" s="37"/>
      <c r="H7" s="37"/>
      <c r="I7" s="37"/>
      <c r="J7" s="37">
        <v>1</v>
      </c>
      <c r="K7" s="37"/>
      <c r="L7" s="39">
        <f t="shared" si="0"/>
        <v>3</v>
      </c>
    </row>
    <row r="8" spans="1:14" ht="15" thickBot="1" x14ac:dyDescent="0.4">
      <c r="A8" s="35" t="s">
        <v>87</v>
      </c>
      <c r="B8" s="38"/>
      <c r="C8" s="38">
        <f>SUM(C4:C7)</f>
        <v>3</v>
      </c>
      <c r="D8" s="38">
        <f t="shared" ref="D8:L8" si="1">SUM(D4:D7)</f>
        <v>3</v>
      </c>
      <c r="E8" s="38">
        <f t="shared" si="1"/>
        <v>6</v>
      </c>
      <c r="F8" s="38">
        <f t="shared" si="1"/>
        <v>3</v>
      </c>
      <c r="G8" s="38">
        <f t="shared" si="1"/>
        <v>4</v>
      </c>
      <c r="H8" s="38">
        <f t="shared" si="1"/>
        <v>3</v>
      </c>
      <c r="I8" s="38">
        <f t="shared" si="1"/>
        <v>0</v>
      </c>
      <c r="J8" s="38">
        <f t="shared" si="1"/>
        <v>1</v>
      </c>
      <c r="K8" s="38">
        <f t="shared" si="1"/>
        <v>0</v>
      </c>
      <c r="L8" s="36">
        <f t="shared" si="1"/>
        <v>23</v>
      </c>
      <c r="M8">
        <v>24</v>
      </c>
    </row>
    <row r="11" spans="1:14" ht="15" thickBot="1" x14ac:dyDescent="0.4">
      <c r="A11" s="147" t="s">
        <v>96</v>
      </c>
      <c r="B11" s="147"/>
      <c r="C11" s="147"/>
      <c r="D11" s="147"/>
      <c r="E11" s="147"/>
      <c r="F11" s="147"/>
      <c r="G11" s="147"/>
      <c r="H11" s="147"/>
      <c r="I11" s="147"/>
      <c r="J11" s="147"/>
      <c r="K11" s="147"/>
      <c r="L11" s="147"/>
    </row>
    <row r="12" spans="1:14" ht="72.5" x14ac:dyDescent="0.35">
      <c r="A12" s="31" t="s">
        <v>88</v>
      </c>
      <c r="B12" s="32" t="s">
        <v>94</v>
      </c>
      <c r="C12" s="32" t="s">
        <v>79</v>
      </c>
      <c r="D12" s="32" t="s">
        <v>80</v>
      </c>
      <c r="E12" s="32" t="s">
        <v>81</v>
      </c>
      <c r="F12" s="32" t="s">
        <v>82</v>
      </c>
      <c r="G12" s="32" t="s">
        <v>83</v>
      </c>
      <c r="H12" s="32" t="s">
        <v>84</v>
      </c>
      <c r="I12" s="32" t="s">
        <v>85</v>
      </c>
      <c r="J12" s="32" t="s">
        <v>86</v>
      </c>
      <c r="K12" s="32" t="s">
        <v>95</v>
      </c>
      <c r="L12" s="33" t="s">
        <v>78</v>
      </c>
    </row>
    <row r="13" spans="1:14" x14ac:dyDescent="0.35">
      <c r="A13" s="34" t="s">
        <v>74</v>
      </c>
      <c r="B13" s="37">
        <v>1</v>
      </c>
      <c r="C13" s="37">
        <v>4</v>
      </c>
      <c r="D13" s="37">
        <v>4</v>
      </c>
      <c r="E13" s="37">
        <v>4</v>
      </c>
      <c r="F13" s="37">
        <v>1</v>
      </c>
      <c r="G13" s="37"/>
      <c r="H13" s="37"/>
      <c r="I13" s="37"/>
      <c r="J13" s="37">
        <v>3</v>
      </c>
      <c r="K13" s="37"/>
      <c r="L13" s="39">
        <f>SUM(B13:K13)</f>
        <v>17</v>
      </c>
      <c r="N13">
        <v>6</v>
      </c>
    </row>
    <row r="14" spans="1:14" x14ac:dyDescent="0.35">
      <c r="A14" s="34" t="s">
        <v>75</v>
      </c>
      <c r="B14" s="37"/>
      <c r="C14" s="37">
        <v>3</v>
      </c>
      <c r="D14" s="37"/>
      <c r="E14" s="37">
        <v>1</v>
      </c>
      <c r="F14" s="37"/>
      <c r="G14" s="37"/>
      <c r="H14" s="37"/>
      <c r="I14" s="37"/>
      <c r="J14" s="37"/>
      <c r="K14" s="37"/>
      <c r="L14" s="39">
        <f t="shared" ref="L14:L16" si="2">SUM(B14:K14)</f>
        <v>4</v>
      </c>
      <c r="N14">
        <v>4</v>
      </c>
    </row>
    <row r="15" spans="1:14" x14ac:dyDescent="0.35">
      <c r="A15" s="34" t="s">
        <v>77</v>
      </c>
      <c r="B15" s="37"/>
      <c r="C15" s="37"/>
      <c r="D15" s="37"/>
      <c r="E15" s="37"/>
      <c r="F15" s="37"/>
      <c r="G15" s="37"/>
      <c r="H15" s="37"/>
      <c r="I15" s="37"/>
      <c r="J15" s="37"/>
      <c r="K15" s="37"/>
      <c r="L15" s="39">
        <f t="shared" si="2"/>
        <v>0</v>
      </c>
      <c r="N15">
        <v>7</v>
      </c>
    </row>
    <row r="16" spans="1:14" x14ac:dyDescent="0.35">
      <c r="A16" s="34" t="s">
        <v>76</v>
      </c>
      <c r="B16" s="37"/>
      <c r="C16" s="37"/>
      <c r="D16" s="37">
        <v>1</v>
      </c>
      <c r="E16" s="37"/>
      <c r="F16" s="37"/>
      <c r="G16" s="37">
        <v>1</v>
      </c>
      <c r="H16" s="37"/>
      <c r="I16" s="37"/>
      <c r="J16" s="37">
        <v>1</v>
      </c>
      <c r="K16" s="37">
        <v>1</v>
      </c>
      <c r="L16" s="39">
        <f t="shared" si="2"/>
        <v>4</v>
      </c>
    </row>
    <row r="17" spans="1:12" ht="15" thickBot="1" x14ac:dyDescent="0.4">
      <c r="A17" s="35" t="s">
        <v>87</v>
      </c>
      <c r="B17" s="38">
        <f>SUM(C13:C16)</f>
        <v>7</v>
      </c>
      <c r="C17" s="38"/>
      <c r="D17" s="38">
        <f t="shared" ref="D17:L17" si="3">SUM(D13:D16)</f>
        <v>5</v>
      </c>
      <c r="E17" s="38">
        <f t="shared" si="3"/>
        <v>5</v>
      </c>
      <c r="F17" s="38">
        <f t="shared" si="3"/>
        <v>1</v>
      </c>
      <c r="G17" s="38">
        <f t="shared" si="3"/>
        <v>1</v>
      </c>
      <c r="H17" s="38">
        <f t="shared" si="3"/>
        <v>0</v>
      </c>
      <c r="I17" s="38">
        <f t="shared" si="3"/>
        <v>0</v>
      </c>
      <c r="J17" s="38">
        <f t="shared" si="3"/>
        <v>4</v>
      </c>
      <c r="K17" s="38">
        <f t="shared" si="3"/>
        <v>1</v>
      </c>
      <c r="L17" s="36">
        <f t="shared" si="3"/>
        <v>25</v>
      </c>
    </row>
    <row r="19" spans="1:12" x14ac:dyDescent="0.35">
      <c r="G19" s="40"/>
    </row>
    <row r="20" spans="1:12" ht="15" thickBot="1" x14ac:dyDescent="0.4">
      <c r="A20" s="147" t="s">
        <v>97</v>
      </c>
      <c r="B20" s="147"/>
      <c r="C20" s="147"/>
      <c r="D20" s="147"/>
      <c r="E20" s="147"/>
      <c r="F20" s="147"/>
      <c r="G20" s="147"/>
      <c r="H20" s="147"/>
      <c r="I20" s="147"/>
      <c r="J20" s="147"/>
      <c r="K20" s="147"/>
      <c r="L20" s="147"/>
    </row>
    <row r="21" spans="1:12" ht="72.5" x14ac:dyDescent="0.35">
      <c r="A21" s="31" t="s">
        <v>88</v>
      </c>
      <c r="B21" s="32" t="s">
        <v>94</v>
      </c>
      <c r="C21" s="32" t="s">
        <v>79</v>
      </c>
      <c r="D21" s="32" t="s">
        <v>80</v>
      </c>
      <c r="E21" s="32" t="s">
        <v>81</v>
      </c>
      <c r="F21" s="32" t="s">
        <v>82</v>
      </c>
      <c r="G21" s="32" t="s">
        <v>83</v>
      </c>
      <c r="H21" s="32" t="s">
        <v>84</v>
      </c>
      <c r="I21" s="32" t="s">
        <v>85</v>
      </c>
      <c r="J21" s="32" t="s">
        <v>86</v>
      </c>
      <c r="K21" s="32" t="s">
        <v>95</v>
      </c>
      <c r="L21" s="33" t="s">
        <v>78</v>
      </c>
    </row>
    <row r="22" spans="1:12" x14ac:dyDescent="0.35">
      <c r="A22" s="34" t="s">
        <v>74</v>
      </c>
      <c r="B22" s="37"/>
      <c r="C22" s="37">
        <v>3</v>
      </c>
      <c r="D22" s="37">
        <v>3</v>
      </c>
      <c r="E22" s="37">
        <v>4</v>
      </c>
      <c r="F22" s="37">
        <v>5</v>
      </c>
      <c r="G22" s="37">
        <v>2</v>
      </c>
      <c r="H22" s="37">
        <v>3</v>
      </c>
      <c r="I22" s="37">
        <v>2</v>
      </c>
      <c r="J22" s="37"/>
      <c r="K22" s="37"/>
      <c r="L22" s="39">
        <f>SUM(C22:K22)</f>
        <v>22</v>
      </c>
    </row>
    <row r="23" spans="1:12" x14ac:dyDescent="0.35">
      <c r="A23" s="34" t="s">
        <v>75</v>
      </c>
      <c r="B23" s="37"/>
      <c r="C23" s="37"/>
      <c r="D23" s="37"/>
      <c r="E23" s="37"/>
      <c r="F23" s="37">
        <v>9</v>
      </c>
      <c r="G23" s="37">
        <v>2</v>
      </c>
      <c r="H23" s="37"/>
      <c r="I23" s="37"/>
      <c r="J23" s="37">
        <v>1</v>
      </c>
      <c r="K23" s="37">
        <v>2</v>
      </c>
      <c r="L23" s="39">
        <f>SUM(C23:K23)</f>
        <v>14</v>
      </c>
    </row>
    <row r="24" spans="1:12" x14ac:dyDescent="0.35">
      <c r="A24" s="34" t="s">
        <v>77</v>
      </c>
      <c r="B24" s="37"/>
      <c r="C24" s="37"/>
      <c r="D24" s="37"/>
      <c r="E24" s="37"/>
      <c r="F24" s="37"/>
      <c r="G24" s="37"/>
      <c r="H24" s="37"/>
      <c r="I24" s="37"/>
      <c r="J24" s="37"/>
      <c r="K24" s="37"/>
      <c r="L24" s="39">
        <f>SUM(C24:K24)</f>
        <v>0</v>
      </c>
    </row>
    <row r="25" spans="1:12" x14ac:dyDescent="0.35">
      <c r="A25" s="34" t="s">
        <v>76</v>
      </c>
      <c r="B25" s="37"/>
      <c r="C25" s="37">
        <v>1</v>
      </c>
      <c r="D25" s="37">
        <v>3</v>
      </c>
      <c r="E25" s="37">
        <v>3</v>
      </c>
      <c r="F25" s="37"/>
      <c r="G25" s="37"/>
      <c r="H25" s="37">
        <v>1</v>
      </c>
      <c r="I25" s="37"/>
      <c r="J25" s="37"/>
      <c r="K25" s="37"/>
      <c r="L25" s="39">
        <f>SUM(C25:K25)</f>
        <v>8</v>
      </c>
    </row>
    <row r="26" spans="1:12" ht="15" thickBot="1" x14ac:dyDescent="0.4">
      <c r="A26" s="35" t="s">
        <v>87</v>
      </c>
      <c r="B26" s="38">
        <f>SUM(C22:C25)</f>
        <v>4</v>
      </c>
      <c r="C26" s="38"/>
      <c r="D26" s="38">
        <f t="shared" ref="D26:L26" si="4">SUM(D22:D25)</f>
        <v>6</v>
      </c>
      <c r="E26" s="38">
        <f t="shared" si="4"/>
        <v>7</v>
      </c>
      <c r="F26" s="38">
        <f t="shared" si="4"/>
        <v>14</v>
      </c>
      <c r="G26" s="38">
        <f t="shared" si="4"/>
        <v>4</v>
      </c>
      <c r="H26" s="38">
        <f t="shared" si="4"/>
        <v>4</v>
      </c>
      <c r="I26" s="38">
        <f t="shared" si="4"/>
        <v>2</v>
      </c>
      <c r="J26" s="38">
        <f t="shared" si="4"/>
        <v>1</v>
      </c>
      <c r="K26" s="38">
        <f t="shared" si="4"/>
        <v>2</v>
      </c>
      <c r="L26" s="36">
        <f t="shared" si="4"/>
        <v>44</v>
      </c>
    </row>
  </sheetData>
  <mergeCells count="3">
    <mergeCell ref="A2:L2"/>
    <mergeCell ref="A11:L11"/>
    <mergeCell ref="A20:L20"/>
  </mergeCells>
  <phoneticPr fontId="10" type="noConversion"/>
  <pageMargins left="0.7" right="0.7" top="0.75" bottom="0.75" header="0.3" footer="0.3"/>
  <pageSetup orientation="portrait" horizontalDpi="4294967293" verticalDpi="0"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Indicador</vt:lpstr>
      <vt:lpstr>Resultados</vt:lpstr>
      <vt:lpstr>Jurídica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María Pérez Murillo</dc:creator>
  <cp:lastModifiedBy>Vanessa Espinosa Escudero</cp:lastModifiedBy>
  <dcterms:created xsi:type="dcterms:W3CDTF">2021-06-29T19:39:03Z</dcterms:created>
  <dcterms:modified xsi:type="dcterms:W3CDTF">2021-11-16T23:23:53Z</dcterms:modified>
</cp:coreProperties>
</file>