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3.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4.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11"/>
  <workbookPr codeName="ThisWorkbook" defaultThemeVersion="124226"/>
  <mc:AlternateContent xmlns:mc="http://schemas.openxmlformats.org/markup-compatibility/2006">
    <mc:Choice Requires="x15">
      <x15ac:absPath xmlns:x15ac="http://schemas.microsoft.com/office/spreadsheetml/2010/11/ac" url="/Users/jorgemariogiraldopatino/Desktop/"/>
    </mc:Choice>
  </mc:AlternateContent>
  <xr:revisionPtr revIDLastSave="0" documentId="13_ncr:1_{1A18A605-321D-A549-AEF6-2EC66FF93186}" xr6:coauthVersionLast="47" xr6:coauthVersionMax="47" xr10:uidLastSave="{00000000-0000-0000-0000-000000000000}"/>
  <bookViews>
    <workbookView xWindow="60" yWindow="500" windowWidth="28740" windowHeight="16080" activeTab="1" xr2:uid="{00000000-000D-0000-FFFF-FFFF00000000}"/>
  </bookViews>
  <sheets>
    <sheet name="MOVILIDAD" sheetId="10" r:id="rId1"/>
    <sheet name="CONVENIOS" sheetId="15" r:id="rId2"/>
    <sheet name="ANEXO CONVENIOS" sheetId="16" r:id="rId3"/>
    <sheet name="IMPACTO" sheetId="18" r:id="rId4"/>
    <sheet name="Listas" sheetId="6" state="hidden" r:id="rId5"/>
    <sheet name="Listas despleglables" sheetId="5" state="hidden" r:id="rId6"/>
  </sheets>
  <externalReferences>
    <externalReference r:id="rId7"/>
    <externalReference r:id="rId8"/>
  </externalReferences>
  <definedNames>
    <definedName name="_xlnm.Print_Area" localSheetId="1">CONVENIOS!$B$1:$K$67</definedName>
    <definedName name="_xlnm.Print_Area" localSheetId="3">IMPACTO!$B$1:$K$54</definedName>
    <definedName name="_xlnm.Print_Area" localSheetId="0">MOVILIDAD!$A$1:$P$59</definedName>
    <definedName name="Procedimiento_seguimiento_al_desarrollo_curricular" localSheetId="2">#REF!</definedName>
    <definedName name="Procedimiento_seguimiento_al_desarrollo_curricular" localSheetId="1">#REF!</definedName>
    <definedName name="Procedimiento_seguimiento_al_desarrollo_curricular" localSheetId="3">#REF!</definedName>
    <definedName name="Procedimiento_seguimiento_al_desarrollo_curricular" localSheetId="0">#REF!</definedName>
    <definedName name="Procedimiento_seguimiento_al_desarrollo_curricular">#REF!</definedName>
    <definedName name="_xlnm.Print_Titles" localSheetId="1">CONVENIOS!$2:$11</definedName>
    <definedName name="_xlnm.Print_Titles" localSheetId="3">IMPACTO!$2:$11</definedName>
    <definedName name="_xlnm.Print_Titles" localSheetId="0">MOVILIDAD!$2:$11</definedName>
    <definedName name="Z_F86C3B81_255F_43AA_9F7C_592EC25ABBD9_.wvu.PrintArea" localSheetId="1" hidden="1">CONVENIOS!$B$1:$K$58</definedName>
    <definedName name="Z_F86C3B81_255F_43AA_9F7C_592EC25ABBD9_.wvu.PrintArea" localSheetId="3" hidden="1">IMPACTO!$B$1:$K$45</definedName>
    <definedName name="Z_F86C3B81_255F_43AA_9F7C_592EC25ABBD9_.wvu.PrintArea" localSheetId="0" hidden="1">MOVILIDAD!$B$1:$P$50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8" i="18" l="1"/>
  <c r="D61" i="15"/>
  <c r="C21" i="18"/>
  <c r="D21" i="18"/>
  <c r="D31" i="18"/>
  <c r="I34" i="10"/>
  <c r="D3" i="16"/>
  <c r="F3" i="16" s="1"/>
  <c r="D4" i="16"/>
  <c r="F4" i="16"/>
  <c r="D5" i="16"/>
  <c r="F5" i="16"/>
  <c r="D6" i="16"/>
  <c r="F6" i="16"/>
  <c r="D7" i="16"/>
  <c r="F7" i="16"/>
  <c r="D8" i="16"/>
  <c r="F8" i="16"/>
  <c r="D9" i="16"/>
  <c r="F9" i="16"/>
  <c r="B10" i="16"/>
  <c r="C10" i="16"/>
  <c r="D10" i="16"/>
  <c r="E10" i="16"/>
  <c r="F10" i="16" s="1"/>
  <c r="B39" i="16"/>
  <c r="H22" i="15"/>
  <c r="H23" i="15"/>
  <c r="H15" i="15" s="1"/>
  <c r="H24" i="15"/>
  <c r="H25" i="15"/>
  <c r="H26" i="15"/>
  <c r="H27" i="15"/>
  <c r="H28" i="15"/>
  <c r="M22" i="10" l="1"/>
  <c r="D53" i="10" s="1"/>
  <c r="I33" i="10" l="1"/>
  <c r="F35" i="10"/>
  <c r="G35" i="10"/>
  <c r="E35" i="10"/>
  <c r="H35" i="10"/>
  <c r="I31" i="10"/>
  <c r="I32" i="10"/>
  <c r="I28" i="10"/>
  <c r="I29" i="10"/>
  <c r="I30" i="10"/>
  <c r="I27" i="10" l="1"/>
  <c r="I35" i="10" s="1"/>
</calcChain>
</file>

<file path=xl/sharedStrings.xml><?xml version="1.0" encoding="utf-8"?>
<sst xmlns="http://schemas.openxmlformats.org/spreadsheetml/2006/main" count="353" uniqueCount="192">
  <si>
    <t>Código</t>
  </si>
  <si>
    <t>Versión</t>
  </si>
  <si>
    <t>Fecha</t>
  </si>
  <si>
    <t>1. Nombre del Indicador</t>
  </si>
  <si>
    <t>2. Nombre el Proceso</t>
  </si>
  <si>
    <t>3. Objetivo del indicador</t>
  </si>
  <si>
    <t>B. Parámetros para la medición del indicador</t>
  </si>
  <si>
    <t>7. Línea base</t>
  </si>
  <si>
    <t>Unidad de medida línea base</t>
  </si>
  <si>
    <t>Dato línea base</t>
  </si>
  <si>
    <t>Fecha de corte línea base</t>
  </si>
  <si>
    <t xml:space="preserve">8. Meta </t>
  </si>
  <si>
    <t>C. Medición y análisis del indicador</t>
  </si>
  <si>
    <t>9. Resultados de la medición actual e histórica</t>
  </si>
  <si>
    <t xml:space="preserve">11. Análisis de los resultados de la medición </t>
  </si>
  <si>
    <t xml:space="preserve">15. Rango de Gestión </t>
  </si>
  <si>
    <t>Bueno</t>
  </si>
  <si>
    <t xml:space="preserve">≥ 90% </t>
  </si>
  <si>
    <t>&lt; 70%</t>
  </si>
  <si>
    <t>16. Acciones derivadas del resultado del indicador</t>
  </si>
  <si>
    <t>Acciones correctivas</t>
  </si>
  <si>
    <t>&lt; 80% &amp; ≥ 70%</t>
  </si>
  <si>
    <t>12. Fecha de la última medición (d/m/a)</t>
  </si>
  <si>
    <t xml:space="preserve">14. Porcentaje de cumplimiento de la meta </t>
  </si>
  <si>
    <t xml:space="preserve">FICHA TÉCNICA DE LOS INDICADORES </t>
  </si>
  <si>
    <t>A. Identificación del indicador</t>
  </si>
  <si>
    <t>D. Seguimiento y evaluación del indicador</t>
  </si>
  <si>
    <t>Seguimiento del indicador</t>
  </si>
  <si>
    <t>Evaluación del indicador</t>
  </si>
  <si>
    <t>Unidad de medida de la meta</t>
  </si>
  <si>
    <t>Identificación de la acción preventiva emprendida</t>
  </si>
  <si>
    <t>Identificación de la acción correctiva emprendida</t>
  </si>
  <si>
    <t>17. Identificación de las acciones emprendidas derivadas del resultado del indicador</t>
  </si>
  <si>
    <t>Planeación Institucional</t>
  </si>
  <si>
    <t>Anual</t>
  </si>
  <si>
    <t>Eficiencia</t>
  </si>
  <si>
    <t>Semestral</t>
  </si>
  <si>
    <t>Gestión de la Comunicación</t>
  </si>
  <si>
    <t xml:space="preserve">Diseño Curricular </t>
  </si>
  <si>
    <t>Desarrollo Curricular</t>
  </si>
  <si>
    <t>Proyección Social</t>
  </si>
  <si>
    <t>Gestión del Conocimiento</t>
  </si>
  <si>
    <t xml:space="preserve">Internacionalización del Conocimiento </t>
  </si>
  <si>
    <t>Bienestar Institucional</t>
  </si>
  <si>
    <t>Gestión de Biblioteca</t>
  </si>
  <si>
    <t>Gestión de Laboratorios</t>
  </si>
  <si>
    <t xml:space="preserve">Gestión Jurídica </t>
  </si>
  <si>
    <t>Gestión Financiera</t>
  </si>
  <si>
    <t xml:space="preserve">Adquisiciones de Bienes, Obras y Servicios </t>
  </si>
  <si>
    <t xml:space="preserve">Administración de Bienes y Plataforma Tecnológica </t>
  </si>
  <si>
    <t>Gestión del Talento Humano</t>
  </si>
  <si>
    <t>Autoevaluación</t>
  </si>
  <si>
    <t>Gestión de la Calidad</t>
  </si>
  <si>
    <t>Evaluación y Control</t>
  </si>
  <si>
    <t xml:space="preserve">Eficacia </t>
  </si>
  <si>
    <t>Efectividad o impacto</t>
  </si>
  <si>
    <t xml:space="preserve">Dato meta </t>
  </si>
  <si>
    <t>4.  Tipo de Indicador</t>
  </si>
  <si>
    <t>5.  Forma de Cálculo</t>
  </si>
  <si>
    <t>6. Frecuencia de la medición</t>
  </si>
  <si>
    <t>Aceptable</t>
  </si>
  <si>
    <t>Deficiente</t>
  </si>
  <si>
    <t>Acciones preventivas</t>
  </si>
  <si>
    <t xml:space="preserve">Planeación Institucional </t>
  </si>
  <si>
    <t xml:space="preserve">Gestión de la Comunicación </t>
  </si>
  <si>
    <t xml:space="preserve">Desarrollo Curricular </t>
  </si>
  <si>
    <t xml:space="preserve">Proyección Social </t>
  </si>
  <si>
    <t xml:space="preserve">Gestión del Conocimiento </t>
  </si>
  <si>
    <t>Internacionalización del Conocimiento</t>
  </si>
  <si>
    <t xml:space="preserve">Bienestar Institucional </t>
  </si>
  <si>
    <t xml:space="preserve">Gestión de Biblioteca </t>
  </si>
  <si>
    <t xml:space="preserve">Gestión de Laboratorios </t>
  </si>
  <si>
    <t xml:space="preserve">Gestión Financiera </t>
  </si>
  <si>
    <t xml:space="preserve">Adquisición de Bienes, Obras y Servicios </t>
  </si>
  <si>
    <t xml:space="preserve">Gestión de la Calidad </t>
  </si>
  <si>
    <t xml:space="preserve">Autoevaluación </t>
  </si>
  <si>
    <t>Eficacia</t>
  </si>
  <si>
    <t>Porcentaje</t>
  </si>
  <si>
    <t>Año</t>
  </si>
  <si>
    <t>13. Fuente de la información</t>
  </si>
  <si>
    <t>Año 2016</t>
  </si>
  <si>
    <t>No aplica</t>
  </si>
  <si>
    <r>
      <t xml:space="preserve">&lt; 90% </t>
    </r>
    <r>
      <rPr>
        <strike/>
        <sz val="12"/>
        <color rgb="FF1F497D"/>
        <rFont val="Times New Roman"/>
        <family val="1"/>
      </rPr>
      <t>&amp;</t>
    </r>
    <r>
      <rPr>
        <sz val="12"/>
        <color rgb="FF1F497D"/>
        <rFont val="Times New Roman"/>
        <family val="1"/>
      </rPr>
      <t xml:space="preserve">  ≥ 70%</t>
    </r>
  </si>
  <si>
    <t>Monitorear la actividad derivada de los convenios académicos y científicos internacionales suscritos por la institución vigentes en el periodo de la medición</t>
  </si>
  <si>
    <t>(Número de convenios de cooperación académica y científica internacionales activos / Número de convenios de cooperación académica y científica internacionales vigentes) x 100</t>
  </si>
  <si>
    <t>No. de convenios internacionales vigentes a la fecha de corte</t>
  </si>
  <si>
    <t>No. de convenios internacionales activos a la fecha de corte</t>
  </si>
  <si>
    <t>Convenios activos / vigentes</t>
  </si>
  <si>
    <t>No. de Convenios internacionales nuevos suscritos en el período</t>
  </si>
  <si>
    <t>10. Representación gráfica de los resultados de la medición del indicador</t>
  </si>
  <si>
    <t xml:space="preserve">Es así como se revela el cuadro comparativo de actividad por dependencias, incluso en tiempos de contingencia: </t>
  </si>
  <si>
    <t xml:space="preserve">Dirección de Cooperación y Relaciones Internacionales
Dirección de Investigación  
Facultades </t>
  </si>
  <si>
    <r>
      <t xml:space="preserve">&lt; 90% </t>
    </r>
    <r>
      <rPr>
        <strike/>
        <sz val="12"/>
        <color theme="3"/>
        <rFont val="Times New Roman"/>
        <family val="1"/>
      </rPr>
      <t>&amp;</t>
    </r>
    <r>
      <rPr>
        <sz val="12"/>
        <color theme="3"/>
        <rFont val="Times New Roman"/>
        <family val="1"/>
      </rPr>
      <t xml:space="preserve">  ≥ 70%</t>
    </r>
  </si>
  <si>
    <t>FGE 001</t>
  </si>
  <si>
    <t>01</t>
  </si>
  <si>
    <t xml:space="preserve">Semestre </t>
  </si>
  <si>
    <t xml:space="preserve">Número de plataformas activas que registran movilidad presencial o virtual </t>
  </si>
  <si>
    <t>Paloma</t>
  </si>
  <si>
    <t xml:space="preserve">Número de movilidades generadas para la presencialidad </t>
  </si>
  <si>
    <t>Número de movilidades generadas para la virtualidad</t>
  </si>
  <si>
    <t>Número de plataformas activas presencialidad</t>
  </si>
  <si>
    <t>Número de plataformas activas virtualidad</t>
  </si>
  <si>
    <t xml:space="preserve">Número de plataformas activas </t>
  </si>
  <si>
    <t xml:space="preserve">Resultado del indicador </t>
  </si>
  <si>
    <t>No disponible</t>
  </si>
  <si>
    <t>Cobertura de las estrategias de internacionalización para la formación de un ciudadano global ITM</t>
  </si>
  <si>
    <t>Convenios de cooperación académica internacionales activos</t>
  </si>
  <si>
    <t>Efectividad o Impacto</t>
  </si>
  <si>
    <t xml:space="preserve">Identificar el grado de cobertura de las estrategias de internacionalización </t>
  </si>
  <si>
    <t>Año 2019</t>
  </si>
  <si>
    <t xml:space="preserve">Estrategias de internalizacion </t>
  </si>
  <si>
    <t>Plataformas activas que registran movilidad</t>
  </si>
  <si>
    <t>Número de movilidades registradas por las plataformas activas</t>
  </si>
  <si>
    <t>Entrante</t>
  </si>
  <si>
    <t>Saliente</t>
  </si>
  <si>
    <t>Delfin</t>
  </si>
  <si>
    <t>E-movies</t>
  </si>
  <si>
    <t>Total Movilidades</t>
  </si>
  <si>
    <t>Participacion en eventos</t>
  </si>
  <si>
    <t>Convenios vigentes</t>
  </si>
  <si>
    <t>CCYK Explora</t>
  </si>
  <si>
    <t>Proyectos de cooperacion</t>
  </si>
  <si>
    <t xml:space="preserve">Anexos: 
Carpeta comprimida
1.	Informe semestral FAyH
2.	Informe semestral FCEyAd
3.	Informe semestral FCEyAp
4.	Informe semestral FI
5.	Informe semestral DCRI
6. Informe consolidado convenios y redes 2021. 
</t>
  </si>
  <si>
    <r>
      <t xml:space="preserve">Número de beneficiarios de las estrategias de internacionalización / </t>
    </r>
    <r>
      <rPr>
        <sz val="12"/>
        <color theme="3"/>
        <rFont val="Times New Roman"/>
        <family val="1"/>
      </rPr>
      <t xml:space="preserve">Número de estudiantes y docentes del ITM </t>
    </r>
  </si>
  <si>
    <t>Resultado del Indicador</t>
  </si>
  <si>
    <t>Total</t>
  </si>
  <si>
    <t>Ciudad Global</t>
  </si>
  <si>
    <t>Escuelas de Verano e Invierno</t>
  </si>
  <si>
    <t>Asesorías DCRI</t>
  </si>
  <si>
    <t>Plataformas de movilidad (convenios y redes)</t>
  </si>
  <si>
    <t xml:space="preserve">Plataformas activas que registran movilidad presencial o virtual </t>
  </si>
  <si>
    <t xml:space="preserve">Monitorear la actividad de las plataformas que contemplan movilida para evaluar la eficacia y la pertinencia de la participación del ITM en las mismas. </t>
  </si>
  <si>
    <t>(Número de plataformas activas que registran movilidad presencial o virtual /  Número de plataformas activas)*100</t>
  </si>
  <si>
    <t>Número de plataformas activas que registran movilidad</t>
  </si>
  <si>
    <t>FIC 004
FIC 005</t>
  </si>
  <si>
    <t>Doble Titulacion</t>
  </si>
  <si>
    <t>No Aplica</t>
  </si>
  <si>
    <t xml:space="preserve">Con base en el plan de desarrollo y el cumplieminto del ciclo de internacionalización en movilidad de doble via de estudiantes y docentes, ademas del desarrollo de proyectos conjuntos, las nuevas alianzas, participación en redes y la gestión de las relaciones, asociado a la diversificación en los instrumentos y mecanismos de movilidad institucional para abarcar un mayor número de docentes y estudiantes en el ITM, con los niveles de exigencia superiores garantizando la visibilidad institucional. se da lugar a dar reporte de un total de 996 movildiades registradas por las plataformas activas, donde el 7,63% obedecen a la fracción representativa de acuerdo a las movilidades desarrolladas en presencialidad y el 92,37% en modavildiad vitual, esto, abordado desde la realidad internacional en salud pública (Covid 19).
</t>
  </si>
  <si>
    <t>De igual manera es importante acotar que las movilidades en su totalidada representan una fracción segun su modalidad de movilidad, de donde el total de las movilidades, el 2,71% representa el número de movilidades entrantes presenciales, el 4,92% las movilidades salientes presenciales, el 33,53% las movilidades entrantes de forma virtual y el 58,84% las movildades salientes virtuales. Donde enmarcando el cocepto de movilidad presencial, el 35,53% representan las moviilidades entrantes y el 64,47% enmarcan las salientes, y de las movilidades en modalidad virtual las entrantes representan el 36,30% y las salientes el 63,70%
Entre lo que se destaca la moviilidad entre paises como: Alemania, Argentina, Canadá, Colombia, Costa Rica, Ecuador, El Salvador, España, Estados Unidos, Francia, México, Paises Bajos, Panamá, Perù y República Dominicana, en las diferentes plataformas y tipos de movilidad (Convenio de doble titulación, Convenio específico, eMOVIES, Eventos especiales, Paloma, CCYK, DAAD, DELFIN, Open Studio)</t>
  </si>
  <si>
    <t>Para las movilidades entrantes se dio lugar a la gestión y desarrollo de:
1.	Invitado de la Orquesta Filarmónica de Medellín, con apoyo del ITM y a través de una beca de la Embajada de los Estados Unidos.
2.	Celebración día del contador
3.	Ciudad Global Vive Alemania 2021
4.	Convenio Doble titulación UPRA-ITM
5.	Convenio Doble Titulación UPSRJ
6.	CONVOCATORIA FULBRIGHT U.S. ESPECIALIST – 2019
7.	COX Finanzas
8.	Doble Titulación
9.	Encuentro Internacional de Diseño
10.	Escuela de Formación Investigativa Virtual - EFI
11.	Escuela Internacional de Diseño y Creación 2021
12.	Escuela Internacional de Invierno 2021
13.	Escuela Internacional en Transformación Digital 2021
14.	Evaluación de trabajos y gestión profesional, Taller de medios audiovisuales: Cine y Televisión, Artes de la Grabación y Producción Musical
15.	Ingeniero experto TE Connectivity Spain S.L.U, Invitado de: Facultad de Ingenierías
16.	Intercambio académico
17.	Programa Local de Movilidad Académica – PALOMA
18.	Reto Innovaworld 2021
19.	Socialización del Conocimiento: Reunión corta con los directivos ITM, Foro o conferencia (2 horas), Taller práctico (3 o 4 horas).  Los temas están asociados a Ciberseguridad, seguridad informática y de la información, así como gestión de riesgos.
20.	The Innovation Academy for Women of the Americas</t>
  </si>
  <si>
    <t>Para las movilidades salientes de la comunidad ITM, se dio lugar a la geestión y desarrollo de:
1.	Ideas Innovadoras” Modelo de Inserción Laboral CUEE 2.0
2.	“Edén Cósmico Festival, astronomía, robótica y tic”
3.	“XII Congreso Internacional de Contaduría, Administración, Informática Administrativa y Mercadotecnia”
4.	"021 IEEE 5th Colombian Conference on Automatic Control (CCAC)"
5.	14Th International Conference on Advanced Computational Engineering and Experimenting- ACEX2021
6.	1er Conversatorio Virtual Nodo Antioquia 2021
7.	2021 8th International Conference on Frontiers of Industrial Engineering - ICFIE 2021
8.	2do CONGRESO INTERNACIONAL DE INGENIERIA BIOMEDICA Y BIOINGENIERIA (CI-IB&amp;BI)”
9.	2nd International Conference on Computer Science, Engineering and Education (CSEE 2021)
10.	34o Congreso Latinoamericano de Química Claq2020
11.	"43rt Annual International Conference of the IEEE Ingineering Medicine and Biology Society – EMBC2021"
12.	8º congreso internacional de innovación educativa del tecnológico de monterrey
13.	Audiencia Publica Proyectos de ley - reforma al icetex Congreso de la Republica 
14.	Cátedra Intercultural para la Ciudadanía Global
15.	Conferencista principal en la II feria de investigación del Oriente de Caldas
16.	Congreso Internacional de la Asociación Iberoamericana de Marketing CAIM-2021
17.	Congreso Materialsmeet 2021
18.	El XXIII Simposio de Imagen, Procesamiento de Señales y visión artificial (STSIVA 2021)
19.	Escuela de Formación Investigativa Virtual - EFI
20.	Escuela Internacional de Diseño y Creación 2021</t>
  </si>
  <si>
    <t>21.	Escuela Internacional de Invierno 2021
22.	Escuela Internacional en Transformación Digital 2021
23.	Estancias de investigación
24.	Foro Internacional de Tutorías
25.	Fortalecimiento y consolidación del Grupo de Investigación de Ciencias Administrativas, para responder a las necesidades de las industrias 4.0, con el código P21102, Congreso de Gestión Tecnológica ALTEC2021.
26.	I Congreso de Globalización, Cultura y Sociedad
27.	Intercambio Académico 
28.	Intercambio en el Marco del programa paloma
29.	Intercambio en el marco del Programa eMOVIES de la OUI, donde el estudiante se encuentra cursando la asignatura (TICS Aplicadas a la Producción) en la Universidad Católica de la Santísima Concepción de Chile
30.	International Conference on Electromagnetics inAdvanced Applications (ICEAA 20221)
31.	Invitado internacional en la licenciatura en gestión de la micro, pequeña y mediana empresa
32.	La Audio Engineering Society Sección Colombia, invita a toda la comunidad académica, sector productivo, ingenieros, productores musicales y grupos de investigación interesados en el área de la ingeniería de audio, el sonido y la producción sonora a participar en el ciclo de ponencias de la Conferencia Latinoamericana AES LAC 2021 a realizarse de manera virtual desde la ciudad de Medellín – Colombia.
33.	MISIÓN NACIONAL 2021 – BARRANQUILLA
34.	Movilidad académica con el proyecto de investigación titulado “Estudio de la estimación No-invasiva de contenido de Lípidos en Sangre por Medio de Análisis de Impedancia Bioeléctrica”
35.	OSA Imaging and Applied Optics Congress 2021
36.	Pasantía de investigación Asesoría y asistencia Diseño y Desarrollo de Dispositivo de medición Fixture y Gage en la UPSRJ
37.	Pasantía trabajo colaborativo espejo IES Unidades Tecnológicas de Santander
38.	Programa KOSPIE - Jóvenes Ingenieros: estudiantes ganadores de esta iniciativa liderada por el DAAD y el ICETEX gracias a su excelente rendimiento académico y en idiomas, se encuentran en Alemania realizando un semestre académico y una práctica profesional 
39.	Prácticas Internacionales
40.	Presentación de ponencia en XXIII Encuentro Nacional y XVII internacional de Semilleros de Investigación REDCOLSI</t>
  </si>
  <si>
    <t>41.	Programa Jóvenes Ingenieros del Servicio de Intercambio Académico – DAAD
42.	Programa OPEN STUDIO: estudiantes ganadores de esta iniciativa, liderada por Partners of the Americas, se encuentran realizando una pasantía de investigación en la Universidad de Purdue - USA
43.	RETO INNOVAWORLD
44.	Reunión Anual Unión Geofísica Mexicana 2021 (RAUGM 2021)en la ciudad de Guadalajara, Jalisco en México.
45.	SmartTech-IC 2021: Second International Conference on Smart Technologies, Systems and Applications.
46.	SPIE Optics + Photonics 2021
47.	Tercera Convención de Líderes para Líderes 
48.	The Innovation Academy for Women of the Americas
49.	V Coloquio de Metrología
50.	Vive la cultura China
51.	"X Congreso Internacional sobre Competencias y Educación, COINCOM2021"
52.	X Congreso SICEL 2021
53.	XII Encuentro de la asociación de planetarios de América del Sur
54.	XIV Congreso de Ingeniería del Transporte
55.	XVII Encuentro Nacional de Óptica and VIII Conferencia Andina y del Caribe sobre Óptica y sus aplicaciones (XVII ENO &amp; VIII CANCOA 2021)
56.	"XVII Congreso Internacional sobre el Enfoque Basado en Competencias CIEBC2021"</t>
  </si>
  <si>
    <t xml:space="preserve">Convenios Internacionales suscritos: a 31 de diciembre de 2021, se han suscrito  convenios de cooperación académica internacional con: 
- G8 + 1 MID SWEDEN UNIVERSITY
- Marco - Instituto Politécnico Nacional de Mexico (IPN) 
- Específico - Instituto Politécnico Nacional de Mexico (IPN)
- SCHMALKALDEN UNIVERSITY OF APPLIED SCIENCES
- Instituto Tecnológico y de Estudios Superiores de Monterrey
- Universidad de Guadalajara
- Proyecto HRIZON2020
- Proyecto TETRIS
- Instituto Tecnológico y de Estudios Superiores de Monterrey
- UNIVERSITÀ DEGLI STUDI DI BRESCIA
- UNIVERSIDAD AUTÓNOMA DE COAHUILA
- RED COIL
- ESCUELA INTERNACIONAL EN TRANSFORMACIÓN DIGITAL - EITD
- Academy 2021 Collaboration Agreement 
- UNIVERSIDAD AUTÓNOMA DE COAHUILA
Cabe resaltar que debido a la contingencia, muchos de los convenios en trámite en el 2020 sufrieron tardanzas en sus procesos e incluso modificaciones en el trámite, no obstante, se toman medidas desde la DCRI para acompañar los procesos desde el inicio del relacionamiento con el objetivo de articular diferentes actores que confluyen en este proceso y lograr las metas indicadas, acciones que tuvieron resultados positivos, y de hecho los convenios internacionales suscritos en 2021, son relacionamiento iniciados con anterioridad a la pandemia.
</t>
  </si>
  <si>
    <t>También, acorde a la información solicitada a las dependencias que tienen a su cargo convenios internacionales, es posible determinar que el relacionamiento con el mundo, es predominante en países de habla hispana , teniendo en cuenta que los países de mayor relacionamiento son México (22), lo cual NO denota únicamente un patrón de cooperación sur-sur sino más bien, entre países hispanohablantes, pero destaca que tanto España y EEUU tienen 5 convenios cada uno y la vinculación de nuevos aliados en paises como SUECIA, ITALIA y PORTUGAL lo cual demuestra una ligera inclinacion hacia los procesos de cooperacion Norte - Sur.</t>
  </si>
  <si>
    <t xml:space="preserve">Luego de la declaratoria del COVID 19 como pandemia global por parte de la Organización Mundial de la Salud (OMS), y de las disposiciones del Decreto Nacional 385 de 2020 que insitó a todas las instituciones a buscar soluciones para adaptarse a esta situación, y que a su vez permitió fortalecer mecanismos digitales para la suscripción de convenios y el desarrollo de los mismos; el ITM ha logrado adaptarse con éxito a las condiciones modernas dispuestas. Esta adaptación se evidencia en el incremento de procesos de relacionamiento y formalización de alianzas Internacionales, en comparación a los logros del año 2020 en el mismo nicho, pues para el 2021-2 se han logrado suscribir casi el doble de nuevas alianzas que las logradas en todo el 2020-2, además de que son procesos cooperativos que se adaptan a los retos globales actuales y disponen de herramientas idóneas para su ejecución.
Por otro lado, el ITM esta trabajando por mantener las alianzas vigentes con actividades o acciones pertinentes para que los mismos puedan ser reportados como “activos”, es decir, que en el marco de ellos se desarrollen de forma periódica acciones y actividades propias del objeto dispuesto en cada uno de ellos. 
Lo anterior, continua siendo un reto, pues las consecuencias de la pandemia y las dificultades de realizar desplazamientos físicos a otros lugares del mundo, aun representan un obstáculo de consideración, especialmente para aquello convenios suscritos con anterioridad a la pandemia, es decir, aquello que no cuentan en su construcción y contenido jurídico con herramientas propias dispuestas para su ejecución en tiempos del COVID 19, no obstante de los convenios vigentes para el 2021-2, se registran actividad para el 79% de ellos, que si bien resulta ser un resultado favorable debe entenderse que las acciones reportadas para algunos de los convenios son acciones "sencillas" que s bien demuestran el interes d emantener vivo el relacionamiento. no se concretan en resultados de mayor alcance y visibilidad.
</t>
  </si>
  <si>
    <t>CTICT</t>
  </si>
  <si>
    <t>DOI</t>
  </si>
  <si>
    <t>DCRI</t>
  </si>
  <si>
    <t>Facultad de CEyAd</t>
  </si>
  <si>
    <t>Facultad de CEyAp</t>
  </si>
  <si>
    <t>Facultad de AyH</t>
  </si>
  <si>
    <t>Facultad de ingenierías</t>
  </si>
  <si>
    <t>% Convenios Activos</t>
  </si>
  <si>
    <t>Dependencia</t>
  </si>
  <si>
    <t>TOTAL</t>
  </si>
  <si>
    <t>Suecia</t>
  </si>
  <si>
    <t>Portugal</t>
  </si>
  <si>
    <t>Italia</t>
  </si>
  <si>
    <t>México</t>
  </si>
  <si>
    <t>Panamá</t>
  </si>
  <si>
    <t>Perú</t>
  </si>
  <si>
    <t>Francia</t>
  </si>
  <si>
    <t>España</t>
  </si>
  <si>
    <t>Chile</t>
  </si>
  <si>
    <t>Nueva Zelanda</t>
  </si>
  <si>
    <t>Reino Unido</t>
  </si>
  <si>
    <t>EEUU</t>
  </si>
  <si>
    <t>Brasil</t>
  </si>
  <si>
    <t>Argentina</t>
  </si>
  <si>
    <t>Alemania</t>
  </si>
  <si>
    <t># Convenios</t>
  </si>
  <si>
    <t xml:space="preserve">País </t>
  </si>
  <si>
    <t>CTIC</t>
  </si>
  <si>
    <t>Activos</t>
  </si>
  <si>
    <t>Total Convenios</t>
  </si>
  <si>
    <t>Convenios Internacionales Activos</t>
  </si>
  <si>
    <t>SUBTOTAL</t>
  </si>
  <si>
    <t>%Activos</t>
  </si>
  <si>
    <t>Subtotal</t>
  </si>
  <si>
    <t>Específico Internacional</t>
  </si>
  <si>
    <t>Marco Internacional</t>
  </si>
  <si>
    <t>Convenios internacionales de cooperación académica vigentes</t>
  </si>
  <si>
    <t>Dic 31 de 2021</t>
  </si>
  <si>
    <t>Eventos/congresos</t>
  </si>
  <si>
    <t>Internacionalización curricular entre pares nacionales e internacionales</t>
  </si>
  <si>
    <t xml:space="preserve">Número de estudiantes y docentes beneficiarios de las estrategias de internacionalización
</t>
  </si>
  <si>
    <t xml:space="preserve">Total estudiantes y docentes ITM </t>
  </si>
  <si>
    <t xml:space="preserve">Número de estudiantes  y docentes  beneficiarios de las estrategias de internacionalización
</t>
  </si>
  <si>
    <t xml:space="preserve">A 31 de diciembre, hay 57 convenios de cooperación académica internacional, de los cuales se encuentran activos 45, es decir,  el 79% fueron reportados como activos o con el desarrollo de alguna actividad por parte de las dependencias institucional con convenios a cargo.
</t>
  </si>
  <si>
    <r>
      <rPr>
        <b/>
        <sz val="12"/>
        <color rgb="FF1F497D"/>
        <rFont val="Times New Roman"/>
        <family val="1"/>
      </rPr>
      <t>NOTAS PRELIMINARES:</t>
    </r>
    <r>
      <rPr>
        <sz val="12"/>
        <color rgb="FF1F497D"/>
        <rFont val="Times New Roman"/>
        <family val="1"/>
      </rPr>
      <t xml:space="preserve"> Acorde a los resultados presentados para el año 2021, de conformidad al plan de desarrollo ITM A Otro nivel 2020-2023, se toman medidas que permitan llevar el registro de los participantes ITM en las diferentes actividades propuestas por la Dirección de Cooperación y Relaciones Internacionales, dado que en periodos anteriores.Una vez se inicia la configuración de formularios y listas de asistencia para iniciativas que anteriormente no las tenían, tales como Ciudad Global, Reto Innovaworld (participantes espectadores) o las asesorías de movilidad, se atienden además las observaciones de calidad y se empieza a implementar este registro como un sistema de aplicación constante.  Es así, como el piloto inicia en el año 2020 con encuestas de satisfacción para los estudiantes que participan directamente en las asesorías de movilidad y se toman registros de asistencia no solo a través de listados sino también, formularios de participación, los cuales si bien, no siempre son diligenciados dado que en el caso de Ciudad Global, Reto Innovaworld u otros, son abiertos al público en la plataforma de youtube institucional, se tienen en cuenta con la rigurosidad que ameritan, y se implementa como un requisito de participación. 
Una vez se tienen en cuenta los resultados del año 2021, destaca la participación de la comunidad ITM, específicamente en tres iniciativas en orden de volumen de participación, así: Ciudad Global, Escuelas de Verano e Invierno y Plataformas de movilidad ITM, siendo también destacable la participación de estudiantes en las 3. 
Respecto a los procesos de Internacionalización curricular entre pares nacionales e internacionales (que incluye al  Reto Innovaworld), que reune esas iniciativas cuyo objetivo es fortalecer la internacionalización curricular, se debe tener en cuenta que el impacto directo a integrantes de la Comunidad ITM es relativamente bajo comparado con otras iniciativas, al tratarse de una estrategia que pretende abarcar temáticas relevantes con otras institución, por lo que tiene un público bastante focalizado al interior de la Institución. Asimismo, los eventos DCRI en el año 2021 reportaron una participación baja debido a que fueron pocos los promovidos por la dependencia por motivo de la emergencia sanitaria  causada por el SARS-Cov2. Otra de las estrategias implementadas fueron las asesorías de movilidad DCRI, las cuales tienen por objetivo el contacto directo con estudiantes con el objetivo de informar a cerca de la oferta de movilidad académica en doble vía, los procedimientos y requisitos para esta, la cual, tuvo una acogida efectiva, teniendo en cuenta que los registros acompañados de encuestas de satisfacción iniciaron en el 2021-2. 
 </t>
    </r>
  </si>
  <si>
    <t>Diciembre 31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</si>
</sst>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64" formatCode="_(* #,##0.00_);_(* \(#,##0.00\);_(* &quot;-&quot;??_);_(@_)"/>
    <numFmt numFmtId="165" formatCode="yyyy\-mm\-dd;@"/>
    <numFmt numFmtId="166" formatCode="_-* #.##0.00_-;\-* #.##0.00_-;_-* &quot;-&quot;??_-;_-@_-"/>
    <numFmt numFmtId="167" formatCode="0.000"/>
    <numFmt numFmtId="168" formatCode="_(* #,##0_);_(* \(#,##0\);_(* &quot;-&quot;??_);_(@_)"/>
    <numFmt numFmtId="169" formatCode="0.0%"/>
    <numFmt numFmtId="170" formatCode="0.000000000000000%"/>
  </numFmts>
  <fonts count="33">
    <font>
      <sz val="11"/>
      <color theme="1"/>
      <name val="Calibri"/>
      <family val="2"/>
      <scheme val="minor"/>
    </font>
    <font>
      <sz val="12"/>
      <color theme="1"/>
      <name val="Calibri"/>
      <family val="2"/>
      <scheme val="minor"/>
    </font>
    <font>
      <sz val="12"/>
      <color theme="1"/>
      <name val="Calibri"/>
      <family val="2"/>
      <scheme val="minor"/>
    </font>
    <font>
      <sz val="11"/>
      <color theme="1"/>
      <name val="Calibri"/>
      <family val="2"/>
      <scheme val="minor"/>
    </font>
    <font>
      <sz val="12"/>
      <color theme="1"/>
      <name val="Times New Roman"/>
      <family val="1"/>
    </font>
    <font>
      <sz val="12"/>
      <name val="Times New Roman"/>
      <family val="1"/>
    </font>
    <font>
      <sz val="12"/>
      <color theme="3"/>
      <name val="Times New Roman"/>
      <family val="1"/>
    </font>
    <font>
      <sz val="12"/>
      <color theme="1"/>
      <name val="Calibri"/>
      <family val="2"/>
      <scheme val="minor"/>
    </font>
    <font>
      <sz val="10"/>
      <name val="Arial"/>
      <family val="2"/>
    </font>
    <font>
      <sz val="12"/>
      <name val="Arial"/>
      <family val="2"/>
    </font>
    <font>
      <sz val="10"/>
      <name val="MS Sans Serif"/>
      <family val="2"/>
    </font>
    <font>
      <sz val="10"/>
      <name val="Arial"/>
      <family val="2"/>
    </font>
    <font>
      <u/>
      <sz val="10"/>
      <color theme="10"/>
      <name val="Arial"/>
      <family val="2"/>
    </font>
    <font>
      <u/>
      <sz val="11"/>
      <color theme="10"/>
      <name val="Calibri"/>
      <family val="2"/>
      <scheme val="minor"/>
    </font>
    <font>
      <sz val="12"/>
      <color rgb="FF1F497D"/>
      <name val="Times New Roman"/>
      <family val="1"/>
    </font>
    <font>
      <b/>
      <sz val="12"/>
      <color rgb="FF1F497D"/>
      <name val="Times New Roman"/>
      <family val="1"/>
    </font>
    <font>
      <sz val="11"/>
      <color rgb="FF1F497D"/>
      <name val="Calibri"/>
      <family val="2"/>
      <scheme val="minor"/>
    </font>
    <font>
      <b/>
      <sz val="11"/>
      <color rgb="FF1F497D"/>
      <name val="Calibri"/>
      <family val="2"/>
      <scheme val="minor"/>
    </font>
    <font>
      <strike/>
      <sz val="12"/>
      <color rgb="FF1F497D"/>
      <name val="Times New Roman"/>
      <family val="1"/>
    </font>
    <font>
      <sz val="12"/>
      <color theme="0"/>
      <name val="Times New Roman"/>
      <family val="1"/>
    </font>
    <font>
      <sz val="12"/>
      <color rgb="FFFF0000"/>
      <name val="Times New Roman"/>
      <family val="1"/>
    </font>
    <font>
      <b/>
      <sz val="12"/>
      <color rgb="FF000000"/>
      <name val="Times New Roman"/>
      <family val="1"/>
    </font>
    <font>
      <b/>
      <sz val="12"/>
      <color theme="3"/>
      <name val="Times New Roman"/>
      <family val="1"/>
    </font>
    <font>
      <strike/>
      <sz val="12"/>
      <color theme="3"/>
      <name val="Times New Roman"/>
      <family val="1"/>
    </font>
    <font>
      <sz val="8"/>
      <name val="Calibri"/>
      <family val="2"/>
      <scheme val="minor"/>
    </font>
    <font>
      <b/>
      <sz val="12"/>
      <color rgb="FF1F497D"/>
      <name val="Calibri"/>
      <family val="2"/>
      <scheme val="minor"/>
    </font>
    <font>
      <b/>
      <sz val="14"/>
      <name val="Calibri"/>
      <family val="2"/>
      <scheme val="minor"/>
    </font>
    <font>
      <b/>
      <sz val="12"/>
      <color theme="0"/>
      <name val="Calibri"/>
      <family val="2"/>
      <scheme val="minor"/>
    </font>
    <font>
      <sz val="14"/>
      <color theme="0"/>
      <name val="Calibri"/>
      <family val="2"/>
      <scheme val="minor"/>
    </font>
    <font>
      <b/>
      <sz val="14"/>
      <color theme="0"/>
      <name val="Calibri"/>
      <family val="2"/>
      <scheme val="minor"/>
    </font>
    <font>
      <b/>
      <sz val="9"/>
      <color theme="1"/>
      <name val="Arial"/>
      <family val="2"/>
    </font>
    <font>
      <sz val="16"/>
      <color theme="0"/>
      <name val="Calibri"/>
      <family val="2"/>
      <scheme val="minor"/>
    </font>
    <font>
      <sz val="12"/>
      <color theme="4"/>
      <name val="Times New Roman"/>
      <family val="1"/>
    </font>
  </fonts>
  <fills count="12">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
      <patternFill patternType="solid">
        <fgColor theme="0"/>
        <bgColor indexed="64"/>
      </patternFill>
    </fill>
    <fill>
      <patternFill patternType="solid">
        <fgColor theme="4" tint="0.79998168889431442"/>
        <bgColor indexed="64"/>
      </patternFill>
    </fill>
    <fill>
      <patternFill patternType="solid">
        <fgColor theme="6"/>
        <bgColor indexed="64"/>
      </patternFill>
    </fill>
    <fill>
      <patternFill patternType="solid">
        <fgColor theme="4"/>
        <bgColor indexed="64"/>
      </patternFill>
    </fill>
    <fill>
      <patternFill patternType="solid">
        <fgColor theme="4" tint="-0.249977111117893"/>
        <bgColor indexed="64"/>
      </patternFill>
    </fill>
    <fill>
      <patternFill patternType="solid">
        <fgColor rgb="FFFFC000"/>
        <bgColor indexed="64"/>
      </patternFill>
    </fill>
    <fill>
      <patternFill patternType="solid">
        <fgColor theme="8" tint="0.39997558519241921"/>
        <bgColor indexed="64"/>
      </patternFill>
    </fill>
  </fills>
  <borders count="2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8">
    <xf numFmtId="0" fontId="0" fillId="0" borderId="0"/>
    <xf numFmtId="41" fontId="7"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8" fillId="0" borderId="0" applyFont="0" applyFill="0" applyBorder="0" applyAlignment="0" applyProtection="0"/>
    <xf numFmtId="167" fontId="8"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0" fontId="8" fillId="0" borderId="0"/>
    <xf numFmtId="0" fontId="9" fillId="0" borderId="0"/>
    <xf numFmtId="0" fontId="8" fillId="0" borderId="0"/>
    <xf numFmtId="0" fontId="10" fillId="0" borderId="0"/>
    <xf numFmtId="9" fontId="8" fillId="0" borderId="0" applyFont="0" applyFill="0" applyBorder="0" applyAlignment="0" applyProtection="0"/>
    <xf numFmtId="9" fontId="8" fillId="4" borderId="4" applyNumberFormat="0" applyFont="0" applyFill="0" applyBorder="0" applyAlignment="0" applyProtection="0">
      <alignment vertical="center"/>
    </xf>
    <xf numFmtId="9" fontId="10" fillId="0" borderId="0" applyFont="0" applyFill="0" applyBorder="0" applyAlignment="0" applyProtection="0"/>
    <xf numFmtId="0" fontId="11" fillId="0" borderId="0"/>
    <xf numFmtId="0" fontId="12" fillId="0" borderId="0" applyNumberFormat="0" applyFill="0" applyBorder="0" applyAlignment="0" applyProtection="0">
      <alignment vertical="top"/>
      <protection locked="0"/>
    </xf>
    <xf numFmtId="0" fontId="13" fillId="0" borderId="0" applyNumberFormat="0" applyFill="0" applyBorder="0" applyAlignment="0" applyProtection="0"/>
    <xf numFmtId="164" fontId="3" fillId="0" borderId="0" applyFont="0" applyFill="0" applyBorder="0" applyAlignment="0" applyProtection="0"/>
    <xf numFmtId="0" fontId="3" fillId="0" borderId="0"/>
    <xf numFmtId="0" fontId="3" fillId="0" borderId="0"/>
    <xf numFmtId="0" fontId="9" fillId="0" borderId="0"/>
    <xf numFmtId="0" fontId="3" fillId="0" borderId="0"/>
    <xf numFmtId="0" fontId="10" fillId="0" borderId="0"/>
    <xf numFmtId="9" fontId="3" fillId="0" borderId="0" applyFont="0" applyFill="0" applyBorder="0" applyAlignment="0" applyProtection="0"/>
    <xf numFmtId="9" fontId="3" fillId="0" borderId="0" applyFont="0" applyFill="0" applyBorder="0" applyAlignment="0" applyProtection="0"/>
  </cellStyleXfs>
  <cellXfs count="346">
    <xf numFmtId="0" fontId="0" fillId="0" borderId="0" xfId="0"/>
    <xf numFmtId="0" fontId="5" fillId="0" borderId="4" xfId="0" applyFont="1" applyBorder="1" applyAlignment="1" applyProtection="1"/>
    <xf numFmtId="0" fontId="4" fillId="0" borderId="0" xfId="0" applyFont="1" applyProtection="1"/>
    <xf numFmtId="0" fontId="5" fillId="0" borderId="4" xfId="0" applyFont="1" applyBorder="1" applyProtection="1"/>
    <xf numFmtId="0" fontId="4" fillId="0" borderId="0" xfId="0" applyFont="1" applyBorder="1" applyProtection="1"/>
    <xf numFmtId="0" fontId="4" fillId="5" borderId="0" xfId="0" applyFont="1" applyFill="1" applyProtection="1"/>
    <xf numFmtId="0" fontId="14" fillId="3" borderId="4" xfId="0" applyFont="1" applyFill="1" applyBorder="1" applyAlignment="1" applyProtection="1">
      <alignment vertical="center" wrapText="1"/>
    </xf>
    <xf numFmtId="0" fontId="14" fillId="3" borderId="1" xfId="0" applyFont="1" applyFill="1" applyBorder="1" applyAlignment="1" applyProtection="1">
      <alignment vertical="center" wrapText="1"/>
    </xf>
    <xf numFmtId="0" fontId="14" fillId="0" borderId="11" xfId="0" applyFont="1" applyBorder="1" applyAlignment="1" applyProtection="1">
      <alignment vertical="center" wrapText="1"/>
    </xf>
    <xf numFmtId="0" fontId="14" fillId="0" borderId="5" xfId="0" applyFont="1" applyBorder="1" applyAlignment="1" applyProtection="1">
      <alignment vertical="center" wrapText="1"/>
    </xf>
    <xf numFmtId="0" fontId="4" fillId="0" borderId="1" xfId="0" applyFont="1" applyBorder="1" applyAlignment="1" applyProtection="1">
      <alignment horizontal="center"/>
    </xf>
    <xf numFmtId="0" fontId="4" fillId="0" borderId="6" xfId="0" applyFont="1" applyBorder="1" applyAlignment="1" applyProtection="1">
      <alignment horizontal="center"/>
    </xf>
    <xf numFmtId="0" fontId="4" fillId="0" borderId="8" xfId="0" applyFont="1" applyBorder="1" applyAlignment="1" applyProtection="1">
      <alignment horizontal="center"/>
    </xf>
    <xf numFmtId="0" fontId="14" fillId="0" borderId="0" xfId="0" applyFont="1" applyProtection="1"/>
    <xf numFmtId="0" fontId="14" fillId="0" borderId="0" xfId="0" applyFont="1" applyAlignment="1" applyProtection="1">
      <alignment vertical="center" wrapText="1"/>
    </xf>
    <xf numFmtId="0" fontId="14" fillId="5" borderId="0" xfId="0" applyFont="1" applyFill="1" applyProtection="1"/>
    <xf numFmtId="0" fontId="14" fillId="0" borderId="0" xfId="0" applyFont="1" applyAlignment="1" applyProtection="1"/>
    <xf numFmtId="0" fontId="14" fillId="0" borderId="2" xfId="0" applyFont="1" applyFill="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4" fillId="0" borderId="3" xfId="0" applyFont="1" applyBorder="1" applyProtection="1"/>
    <xf numFmtId="0" fontId="15" fillId="5" borderId="3" xfId="0" applyFont="1" applyFill="1" applyBorder="1" applyAlignment="1" applyProtection="1">
      <alignment horizontal="center" vertical="center" wrapText="1"/>
    </xf>
    <xf numFmtId="3" fontId="16" fillId="0" borderId="3" xfId="0" applyNumberFormat="1" applyFont="1" applyBorder="1" applyAlignment="1" applyProtection="1"/>
    <xf numFmtId="0" fontId="14" fillId="0" borderId="3" xfId="0" applyFont="1" applyFill="1" applyBorder="1" applyAlignment="1" applyProtection="1">
      <alignment horizontal="center" vertical="center" wrapText="1"/>
    </xf>
    <xf numFmtId="168" fontId="17" fillId="5" borderId="4" xfId="20" applyNumberFormat="1" applyFont="1" applyFill="1" applyBorder="1" applyAlignment="1" applyProtection="1">
      <alignment vertical="center" wrapText="1"/>
      <protection locked="0"/>
    </xf>
    <xf numFmtId="168" fontId="14" fillId="0" borderId="0" xfId="0" applyNumberFormat="1" applyFont="1" applyProtection="1"/>
    <xf numFmtId="0" fontId="14" fillId="0" borderId="11" xfId="0" applyFont="1" applyFill="1" applyBorder="1" applyAlignment="1" applyProtection="1">
      <alignment horizontal="left" vertical="center" wrapText="1"/>
    </xf>
    <xf numFmtId="0" fontId="14" fillId="0" borderId="12" xfId="0" applyFont="1" applyFill="1" applyBorder="1" applyAlignment="1" applyProtection="1">
      <alignment horizontal="left" vertical="center" wrapText="1"/>
    </xf>
    <xf numFmtId="0" fontId="14" fillId="5" borderId="12" xfId="0" applyFont="1" applyFill="1" applyBorder="1" applyAlignment="1" applyProtection="1">
      <alignment horizontal="left" vertical="center" wrapText="1"/>
    </xf>
    <xf numFmtId="0" fontId="14" fillId="0" borderId="12" xfId="0" applyFont="1" applyFill="1" applyBorder="1" applyAlignment="1" applyProtection="1">
      <alignment horizontal="center" vertical="center" wrapText="1"/>
      <protection locked="0"/>
    </xf>
    <xf numFmtId="0" fontId="4" fillId="0" borderId="0" xfId="0" applyFont="1" applyAlignment="1" applyProtection="1"/>
    <xf numFmtId="0" fontId="14" fillId="0" borderId="0" xfId="0" applyFont="1" applyBorder="1" applyProtection="1"/>
    <xf numFmtId="0" fontId="14" fillId="0" borderId="0" xfId="0" applyFont="1" applyBorder="1" applyAlignment="1" applyProtection="1">
      <alignment vertical="center" wrapText="1"/>
    </xf>
    <xf numFmtId="0" fontId="5" fillId="0" borderId="4" xfId="0" applyFont="1" applyBorder="1"/>
    <xf numFmtId="0" fontId="5" fillId="0" borderId="5" xfId="0" applyFont="1" applyBorder="1" applyAlignment="1">
      <alignment horizontal="left"/>
    </xf>
    <xf numFmtId="0" fontId="4" fillId="0" borderId="0" xfId="0" applyFont="1"/>
    <xf numFmtId="49" fontId="5" fillId="0" borderId="5" xfId="0" applyNumberFormat="1" applyFont="1" applyBorder="1" applyAlignment="1">
      <alignment horizontal="left"/>
    </xf>
    <xf numFmtId="165" fontId="5" fillId="0" borderId="5" xfId="0" applyNumberFormat="1" applyFont="1" applyBorder="1" applyAlignment="1">
      <alignment horizontal="left" wrapText="1"/>
    </xf>
    <xf numFmtId="0" fontId="6" fillId="3" borderId="4" xfId="0" applyFont="1" applyFill="1" applyBorder="1" applyAlignment="1">
      <alignment vertical="center" wrapText="1"/>
    </xf>
    <xf numFmtId="0" fontId="14" fillId="3" borderId="1" xfId="0" applyFont="1" applyFill="1" applyBorder="1" applyAlignment="1">
      <alignment vertical="center" wrapText="1"/>
    </xf>
    <xf numFmtId="0" fontId="14" fillId="3" borderId="4" xfId="0" applyFont="1" applyFill="1" applyBorder="1" applyAlignment="1">
      <alignment vertical="center" wrapText="1"/>
    </xf>
    <xf numFmtId="0" fontId="4" fillId="5" borderId="0" xfId="0" applyFont="1" applyFill="1"/>
    <xf numFmtId="0" fontId="20" fillId="0" borderId="0" xfId="0" applyFont="1"/>
    <xf numFmtId="0" fontId="6"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4" fillId="0" borderId="3" xfId="0" applyFont="1" applyBorder="1"/>
    <xf numFmtId="0" fontId="6" fillId="0" borderId="3" xfId="0" applyFont="1" applyBorder="1" applyAlignment="1">
      <alignment horizontal="center" vertical="center" wrapText="1"/>
    </xf>
    <xf numFmtId="0" fontId="6" fillId="0" borderId="13" xfId="0" applyFont="1" applyBorder="1" applyAlignment="1">
      <alignment horizontal="center" vertical="center" wrapText="1"/>
    </xf>
    <xf numFmtId="170" fontId="4" fillId="0" borderId="0" xfId="0" applyNumberFormat="1" applyFont="1"/>
    <xf numFmtId="9" fontId="4" fillId="0" borderId="0" xfId="0" applyNumberFormat="1" applyFont="1"/>
    <xf numFmtId="9" fontId="4" fillId="0" borderId="0" xfId="27" applyFont="1" applyProtection="1"/>
    <xf numFmtId="0" fontId="6" fillId="5" borderId="0" xfId="0" applyFont="1" applyFill="1" applyAlignment="1" applyProtection="1">
      <alignment vertical="center" wrapText="1"/>
      <protection locked="0"/>
    </xf>
    <xf numFmtId="0" fontId="6" fillId="5" borderId="4" xfId="0" applyFont="1" applyFill="1" applyBorder="1" applyAlignment="1" applyProtection="1">
      <alignment horizontal="center" vertical="center"/>
      <protection locked="0"/>
    </xf>
    <xf numFmtId="0" fontId="6" fillId="0" borderId="0" xfId="0" applyFont="1" applyAlignment="1">
      <alignment horizontal="center" vertical="center" wrapText="1"/>
    </xf>
    <xf numFmtId="0" fontId="21" fillId="0" borderId="0" xfId="0" applyFont="1" applyAlignment="1">
      <alignment horizontal="center"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14" fillId="3" borderId="4" xfId="0" applyFont="1" applyFill="1" applyBorder="1" applyAlignment="1">
      <alignment vertical="center"/>
    </xf>
    <xf numFmtId="0" fontId="14" fillId="3" borderId="2" xfId="0" applyFont="1" applyFill="1" applyBorder="1" applyAlignment="1" applyProtection="1">
      <alignment horizontal="left" vertical="center" wrapText="1"/>
    </xf>
    <xf numFmtId="0" fontId="14" fillId="3" borderId="13" xfId="0" applyFont="1" applyFill="1" applyBorder="1" applyAlignment="1" applyProtection="1">
      <alignment horizontal="left" vertical="center" wrapText="1"/>
    </xf>
    <xf numFmtId="0" fontId="14" fillId="3" borderId="9" xfId="0" applyFont="1" applyFill="1" applyBorder="1" applyAlignment="1" applyProtection="1">
      <alignment horizontal="left" vertical="center" wrapText="1"/>
    </xf>
    <xf numFmtId="0" fontId="14" fillId="3" borderId="14" xfId="0" applyFont="1" applyFill="1" applyBorder="1" applyAlignment="1" applyProtection="1">
      <alignment horizontal="left" vertical="center" wrapText="1"/>
    </xf>
    <xf numFmtId="0" fontId="14" fillId="0" borderId="11" xfId="0" applyFont="1" applyBorder="1" applyAlignment="1" applyProtection="1">
      <alignment horizontal="center" vertical="center" wrapText="1"/>
      <protection locked="0"/>
    </xf>
    <xf numFmtId="0" fontId="14" fillId="0" borderId="5" xfId="0" applyFont="1" applyBorder="1" applyAlignment="1" applyProtection="1">
      <alignment horizontal="center" vertical="center" wrapText="1"/>
      <protection locked="0"/>
    </xf>
    <xf numFmtId="0" fontId="14" fillId="3" borderId="11" xfId="0" applyFont="1" applyFill="1" applyBorder="1" applyAlignment="1" applyProtection="1">
      <alignment horizontal="left" vertical="center" wrapText="1"/>
    </xf>
    <xf numFmtId="0" fontId="14" fillId="3" borderId="5" xfId="0" applyFont="1" applyFill="1" applyBorder="1" applyAlignment="1" applyProtection="1">
      <alignment horizontal="left" vertical="center" wrapText="1"/>
    </xf>
    <xf numFmtId="9" fontId="14" fillId="0" borderId="0" xfId="0" applyNumberFormat="1" applyFont="1" applyAlignment="1" applyProtection="1">
      <alignment vertical="center" wrapText="1"/>
    </xf>
    <xf numFmtId="168" fontId="17" fillId="5" borderId="0" xfId="20" applyNumberFormat="1" applyFont="1" applyFill="1" applyBorder="1" applyAlignment="1" applyProtection="1">
      <alignment vertical="center" wrapText="1"/>
      <protection locked="0"/>
    </xf>
    <xf numFmtId="0" fontId="15" fillId="5" borderId="0" xfId="0" applyFont="1" applyFill="1" applyBorder="1" applyAlignment="1" applyProtection="1">
      <alignment vertical="center" wrapText="1"/>
      <protection locked="0"/>
    </xf>
    <xf numFmtId="1" fontId="17" fillId="5" borderId="0" xfId="20" applyNumberFormat="1" applyFont="1" applyFill="1" applyBorder="1" applyAlignment="1" applyProtection="1">
      <alignment vertical="center" wrapText="1"/>
      <protection locked="0"/>
    </xf>
    <xf numFmtId="9" fontId="15" fillId="5" borderId="0" xfId="27" applyFont="1" applyFill="1" applyBorder="1" applyAlignment="1" applyProtection="1">
      <alignment vertical="center" wrapText="1"/>
      <protection locked="0"/>
    </xf>
    <xf numFmtId="3" fontId="16" fillId="0" borderId="0" xfId="0" applyNumberFormat="1" applyFont="1" applyBorder="1" applyAlignment="1" applyProtection="1"/>
    <xf numFmtId="0" fontId="14" fillId="0" borderId="0" xfId="0" applyFont="1" applyFill="1" applyBorder="1" applyAlignment="1" applyProtection="1">
      <alignment horizontal="center" vertical="center" wrapText="1"/>
    </xf>
    <xf numFmtId="0" fontId="15" fillId="5" borderId="4" xfId="0" applyFont="1" applyFill="1" applyBorder="1" applyAlignment="1" applyProtection="1">
      <alignment horizontal="center" vertical="center" wrapText="1"/>
      <protection locked="0"/>
    </xf>
    <xf numFmtId="0" fontId="15" fillId="6" borderId="4" xfId="0" applyFont="1" applyFill="1" applyBorder="1" applyAlignment="1" applyProtection="1">
      <alignment vertical="center" wrapText="1"/>
      <protection locked="0"/>
    </xf>
    <xf numFmtId="0" fontId="17" fillId="6" borderId="4" xfId="0" applyFont="1" applyFill="1" applyBorder="1" applyAlignment="1">
      <alignment horizontal="center" vertical="center" wrapText="1"/>
    </xf>
    <xf numFmtId="0" fontId="15" fillId="5" borderId="1" xfId="0" applyFont="1" applyFill="1" applyBorder="1" applyAlignment="1" applyProtection="1">
      <alignment horizontal="center" vertical="center" wrapText="1"/>
      <protection locked="0"/>
    </xf>
    <xf numFmtId="0" fontId="6" fillId="0" borderId="4" xfId="0" applyFont="1" applyBorder="1" applyAlignment="1" applyProtection="1">
      <alignment horizontal="left" vertical="center" wrapText="1"/>
      <protection locked="0"/>
    </xf>
    <xf numFmtId="0" fontId="6" fillId="6" borderId="4" xfId="0" applyFont="1" applyFill="1" applyBorder="1" applyAlignment="1" applyProtection="1">
      <alignment vertical="center" wrapText="1"/>
      <protection locked="0"/>
    </xf>
    <xf numFmtId="0" fontId="6" fillId="6" borderId="4" xfId="0" applyFont="1" applyFill="1" applyBorder="1" applyAlignment="1" applyProtection="1">
      <alignment horizontal="left" vertical="center" wrapText="1"/>
      <protection locked="0"/>
    </xf>
    <xf numFmtId="168" fontId="25" fillId="0" borderId="0" xfId="0" applyNumberFormat="1" applyFont="1" applyFill="1" applyBorder="1" applyAlignment="1">
      <alignment vertical="center" wrapText="1"/>
    </xf>
    <xf numFmtId="168" fontId="17" fillId="0" borderId="4" xfId="0" applyNumberFormat="1" applyFont="1" applyFill="1" applyBorder="1" applyAlignment="1">
      <alignment horizontal="center" vertical="center" wrapText="1"/>
    </xf>
    <xf numFmtId="0" fontId="15" fillId="0" borderId="4" xfId="0" applyFont="1" applyFill="1" applyBorder="1" applyAlignment="1" applyProtection="1">
      <alignment horizontal="center" vertical="center" wrapText="1"/>
      <protection locked="0"/>
    </xf>
    <xf numFmtId="0" fontId="17" fillId="0" borderId="0" xfId="0" applyFont="1" applyFill="1" applyBorder="1" applyAlignment="1">
      <alignment horizontal="center" vertical="center" wrapText="1"/>
    </xf>
    <xf numFmtId="168" fontId="16" fillId="0" borderId="0" xfId="0" applyNumberFormat="1" applyFont="1" applyFill="1" applyBorder="1" applyAlignment="1">
      <alignment horizontal="center" vertical="center" wrapText="1"/>
    </xf>
    <xf numFmtId="0" fontId="15" fillId="0" borderId="0" xfId="0" applyFont="1" applyBorder="1" applyAlignment="1" applyProtection="1">
      <alignment horizontal="center" vertical="center" wrapText="1"/>
    </xf>
    <xf numFmtId="0" fontId="15" fillId="5" borderId="0" xfId="0" applyFont="1" applyFill="1" applyBorder="1" applyAlignment="1" applyProtection="1">
      <alignment horizontal="center" vertical="center" wrapText="1"/>
    </xf>
    <xf numFmtId="168" fontId="26" fillId="0" borderId="4" xfId="0" applyNumberFormat="1" applyFont="1" applyFill="1" applyBorder="1" applyAlignment="1">
      <alignment vertical="center" wrapText="1"/>
    </xf>
    <xf numFmtId="0" fontId="14" fillId="3" borderId="11" xfId="0" applyFont="1" applyFill="1" applyBorder="1" applyAlignment="1" applyProtection="1">
      <alignment horizontal="center" vertical="center" wrapText="1"/>
    </xf>
    <xf numFmtId="9" fontId="14" fillId="0" borderId="4" xfId="27" applyFont="1" applyFill="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0" fontId="14" fillId="5" borderId="7" xfId="0" applyFont="1" applyFill="1" applyBorder="1" applyAlignment="1" applyProtection="1">
      <alignment horizontal="left" vertical="top" wrapText="1"/>
      <protection locked="0"/>
    </xf>
    <xf numFmtId="0" fontId="14" fillId="5" borderId="0" xfId="0" applyFont="1" applyFill="1" applyAlignment="1" applyProtection="1">
      <alignment horizontal="left" vertical="top" wrapText="1"/>
      <protection locked="0"/>
    </xf>
    <xf numFmtId="0" fontId="14" fillId="5" borderId="15" xfId="0" applyFont="1" applyFill="1" applyBorder="1" applyAlignment="1" applyProtection="1">
      <alignment horizontal="left" vertical="top" wrapText="1"/>
      <protection locked="0"/>
    </xf>
    <xf numFmtId="0" fontId="14" fillId="5" borderId="7" xfId="0" applyFont="1" applyFill="1" applyBorder="1" applyAlignment="1" applyProtection="1">
      <alignment horizontal="center" vertical="top" wrapText="1"/>
      <protection locked="0"/>
    </xf>
    <xf numFmtId="0" fontId="14" fillId="5" borderId="0" xfId="0" applyFont="1" applyFill="1" applyAlignment="1" applyProtection="1">
      <alignment horizontal="center" vertical="top" wrapText="1"/>
      <protection locked="0"/>
    </xf>
    <xf numFmtId="0" fontId="14" fillId="5" borderId="15" xfId="0" applyFont="1" applyFill="1" applyBorder="1" applyAlignment="1" applyProtection="1">
      <alignment horizontal="center" vertical="top" wrapText="1"/>
      <protection locked="0"/>
    </xf>
    <xf numFmtId="0" fontId="6" fillId="5" borderId="4" xfId="0" applyFont="1" applyFill="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10" fontId="16" fillId="0" borderId="0" xfId="27" applyNumberFormat="1" applyFont="1" applyFill="1" applyBorder="1" applyAlignment="1">
      <alignment vertical="center" wrapText="1"/>
    </xf>
    <xf numFmtId="0" fontId="14" fillId="3" borderId="0" xfId="0" applyFont="1" applyFill="1" applyBorder="1" applyAlignment="1" applyProtection="1">
      <alignment horizontal="center" vertical="center" wrapText="1"/>
    </xf>
    <xf numFmtId="0" fontId="5" fillId="0" borderId="4" xfId="0" applyFont="1" applyBorder="1" applyAlignment="1" applyProtection="1">
      <alignment horizontal="left"/>
    </xf>
    <xf numFmtId="49" fontId="5" fillId="0" borderId="4" xfId="0" applyNumberFormat="1" applyFont="1" applyBorder="1" applyAlignment="1" applyProtection="1">
      <alignment horizontal="left"/>
    </xf>
    <xf numFmtId="165" fontId="5" fillId="0" borderId="4" xfId="0" applyNumberFormat="1" applyFont="1" applyBorder="1" applyAlignment="1" applyProtection="1">
      <alignment horizontal="left" wrapText="1"/>
    </xf>
    <xf numFmtId="9" fontId="14" fillId="0" borderId="4" xfId="27" applyFont="1" applyFill="1" applyBorder="1" applyAlignment="1" applyProtection="1">
      <alignment horizontal="center" vertical="center" wrapText="1"/>
      <protection locked="0"/>
    </xf>
    <xf numFmtId="0" fontId="6" fillId="6" borderId="4" xfId="0" applyFont="1" applyFill="1" applyBorder="1" applyAlignment="1" applyProtection="1">
      <alignment horizontal="center" vertical="center" wrapText="1"/>
      <protection locked="0"/>
    </xf>
    <xf numFmtId="3" fontId="2" fillId="0" borderId="0" xfId="0" applyNumberFormat="1" applyFont="1"/>
    <xf numFmtId="0" fontId="6" fillId="0" borderId="0" xfId="0" applyFont="1" applyAlignment="1" applyProtection="1">
      <alignment horizontal="left" vertical="center" wrapText="1"/>
      <protection locked="0"/>
    </xf>
    <xf numFmtId="3" fontId="2" fillId="0" borderId="3" xfId="0" applyNumberFormat="1" applyFont="1" applyBorder="1"/>
    <xf numFmtId="0" fontId="14" fillId="0" borderId="4" xfId="0" applyFont="1" applyBorder="1" applyAlignment="1" applyProtection="1">
      <alignment vertical="center" wrapText="1"/>
      <protection locked="0"/>
    </xf>
    <xf numFmtId="9" fontId="0" fillId="0" borderId="4" xfId="0" applyNumberFormat="1" applyBorder="1"/>
    <xf numFmtId="0" fontId="28" fillId="8" borderId="4" xfId="0" applyFont="1" applyFill="1" applyBorder="1"/>
    <xf numFmtId="0" fontId="27" fillId="8" borderId="4" xfId="0" applyFont="1" applyFill="1" applyBorder="1" applyAlignment="1">
      <alignment horizontal="center" vertical="center"/>
    </xf>
    <xf numFmtId="0" fontId="29" fillId="8" borderId="4" xfId="0" applyFont="1" applyFill="1" applyBorder="1" applyAlignment="1">
      <alignment horizontal="center"/>
    </xf>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30" fillId="0" borderId="8" xfId="0" applyFont="1" applyBorder="1" applyAlignment="1">
      <alignment vertical="center" wrapText="1"/>
    </xf>
    <xf numFmtId="0" fontId="28" fillId="9" borderId="22" xfId="0" applyFont="1" applyFill="1" applyBorder="1" applyAlignment="1">
      <alignment horizontal="center"/>
    </xf>
    <xf numFmtId="0" fontId="28" fillId="9" borderId="23" xfId="0" applyFont="1" applyFill="1" applyBorder="1" applyAlignment="1">
      <alignment horizontal="center"/>
    </xf>
    <xf numFmtId="0" fontId="0" fillId="0" borderId="4" xfId="0" applyBorder="1"/>
    <xf numFmtId="0" fontId="28" fillId="8" borderId="0" xfId="0" applyFont="1" applyFill="1"/>
    <xf numFmtId="0" fontId="31" fillId="9" borderId="4" xfId="0" applyFont="1" applyFill="1" applyBorder="1" applyAlignment="1">
      <alignment horizontal="center"/>
    </xf>
    <xf numFmtId="0" fontId="28" fillId="10" borderId="4" xfId="0" applyFont="1" applyFill="1" applyBorder="1"/>
    <xf numFmtId="0" fontId="27" fillId="0" borderId="0" xfId="0" applyFont="1" applyAlignment="1">
      <alignment horizontal="center" vertical="center"/>
    </xf>
    <xf numFmtId="0" fontId="27" fillId="8" borderId="4" xfId="0" applyFont="1" applyFill="1" applyBorder="1" applyAlignment="1">
      <alignment horizontal="center" vertical="center" wrapText="1"/>
    </xf>
    <xf numFmtId="0" fontId="31" fillId="0" borderId="0" xfId="0" applyFont="1"/>
    <xf numFmtId="3" fontId="1" fillId="0" borderId="0" xfId="0" applyNumberFormat="1" applyFont="1"/>
    <xf numFmtId="0" fontId="6" fillId="0" borderId="4" xfId="0" applyFont="1" applyBorder="1" applyAlignment="1" applyProtection="1">
      <alignment vertical="center"/>
      <protection locked="0"/>
    </xf>
    <xf numFmtId="0" fontId="6" fillId="0" borderId="4" xfId="0" applyFont="1" applyBorder="1" applyAlignment="1" applyProtection="1">
      <alignment vertical="center" wrapText="1"/>
      <protection locked="0"/>
    </xf>
    <xf numFmtId="0" fontId="32" fillId="0" borderId="0" xfId="0" applyFont="1"/>
    <xf numFmtId="0" fontId="32" fillId="0" borderId="0" xfId="0" applyFont="1" applyAlignment="1">
      <alignment vertical="center" wrapText="1"/>
    </xf>
    <xf numFmtId="0" fontId="6" fillId="0" borderId="0" xfId="0" applyFont="1" applyAlignment="1">
      <alignment vertical="center" wrapText="1"/>
    </xf>
    <xf numFmtId="0" fontId="19" fillId="0" borderId="0" xfId="0" applyFont="1"/>
    <xf numFmtId="0" fontId="6" fillId="0" borderId="4" xfId="0" applyFont="1" applyFill="1" applyBorder="1" applyAlignment="1" applyProtection="1">
      <alignment horizontal="left" vertical="center" wrapText="1"/>
      <protection locked="0"/>
    </xf>
    <xf numFmtId="0" fontId="5" fillId="0" borderId="7" xfId="0" applyFont="1" applyFill="1" applyBorder="1" applyAlignment="1" applyProtection="1">
      <alignment horizontal="left" vertical="top" wrapText="1"/>
    </xf>
    <xf numFmtId="0" fontId="5" fillId="0" borderId="0" xfId="0" applyFont="1" applyFill="1" applyBorder="1" applyAlignment="1" applyProtection="1">
      <alignment horizontal="left" vertical="top" wrapText="1"/>
    </xf>
    <xf numFmtId="0" fontId="5" fillId="0" borderId="15" xfId="0" applyFont="1" applyFill="1" applyBorder="1" applyAlignment="1" applyProtection="1">
      <alignment horizontal="left" vertical="top" wrapText="1"/>
    </xf>
    <xf numFmtId="0" fontId="5" fillId="0" borderId="9" xfId="0" applyFont="1" applyFill="1" applyBorder="1" applyAlignment="1" applyProtection="1">
      <alignment horizontal="left" vertical="top" wrapText="1"/>
    </xf>
    <xf numFmtId="0" fontId="5" fillId="0" borderId="10" xfId="0" applyFont="1" applyFill="1" applyBorder="1" applyAlignment="1" applyProtection="1">
      <alignment horizontal="left" vertical="top" wrapText="1"/>
    </xf>
    <xf numFmtId="0" fontId="5" fillId="0" borderId="14" xfId="0" applyFont="1" applyFill="1" applyBorder="1" applyAlignment="1" applyProtection="1">
      <alignment horizontal="left" vertical="top" wrapText="1"/>
    </xf>
    <xf numFmtId="0" fontId="17" fillId="6" borderId="11" xfId="0" applyFont="1" applyFill="1" applyBorder="1" applyAlignment="1">
      <alignment horizontal="center" vertical="center" wrapText="1"/>
    </xf>
    <xf numFmtId="0" fontId="17" fillId="6" borderId="12" xfId="0" applyFont="1" applyFill="1" applyBorder="1" applyAlignment="1">
      <alignment horizontal="center" vertical="center" wrapText="1"/>
    </xf>
    <xf numFmtId="0" fontId="17" fillId="6" borderId="5" xfId="0" applyFont="1" applyFill="1" applyBorder="1" applyAlignment="1">
      <alignment horizontal="center" vertical="center" wrapText="1"/>
    </xf>
    <xf numFmtId="1" fontId="17" fillId="0" borderId="11" xfId="27" applyNumberFormat="1" applyFont="1" applyFill="1" applyBorder="1" applyAlignment="1">
      <alignment horizontal="center" vertical="center" wrapText="1"/>
    </xf>
    <xf numFmtId="1" fontId="17" fillId="0" borderId="12" xfId="27" applyNumberFormat="1" applyFont="1" applyFill="1" applyBorder="1" applyAlignment="1">
      <alignment horizontal="center" vertical="center" wrapText="1"/>
    </xf>
    <xf numFmtId="1" fontId="17" fillId="0" borderId="5" xfId="27" applyNumberFormat="1" applyFont="1" applyFill="1" applyBorder="1" applyAlignment="1">
      <alignment horizontal="center" vertical="center" wrapText="1"/>
    </xf>
    <xf numFmtId="0" fontId="16"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168" fontId="16" fillId="0" borderId="0" xfId="0" applyNumberFormat="1" applyFont="1" applyFill="1" applyBorder="1" applyAlignment="1">
      <alignment horizontal="center" vertical="center" wrapText="1"/>
    </xf>
    <xf numFmtId="168" fontId="17" fillId="5" borderId="11" xfId="20" applyNumberFormat="1" applyFont="1" applyFill="1" applyBorder="1" applyAlignment="1" applyProtection="1">
      <alignment horizontal="center" vertical="center" wrapText="1"/>
      <protection locked="0"/>
    </xf>
    <xf numFmtId="168" fontId="17" fillId="5" borderId="5" xfId="20" applyNumberFormat="1" applyFont="1" applyFill="1" applyBorder="1" applyAlignment="1" applyProtection="1">
      <alignment horizontal="center" vertical="center" wrapText="1"/>
      <protection locked="0"/>
    </xf>
    <xf numFmtId="9" fontId="16" fillId="0" borderId="11" xfId="27" applyFont="1" applyFill="1" applyBorder="1" applyAlignment="1">
      <alignment horizontal="center" vertical="center" wrapText="1"/>
    </xf>
    <xf numFmtId="9" fontId="16" fillId="0" borderId="12" xfId="27" applyFont="1" applyFill="1" applyBorder="1" applyAlignment="1">
      <alignment horizontal="center" vertical="center" wrapText="1"/>
    </xf>
    <xf numFmtId="9" fontId="16" fillId="0" borderId="5" xfId="27" applyFont="1" applyFill="1" applyBorder="1" applyAlignment="1">
      <alignment horizontal="center" vertical="center" wrapText="1"/>
    </xf>
    <xf numFmtId="0" fontId="15" fillId="5" borderId="11" xfId="0" applyFont="1" applyFill="1" applyBorder="1" applyAlignment="1" applyProtection="1">
      <alignment horizontal="center" vertical="center" wrapText="1"/>
      <protection locked="0"/>
    </xf>
    <xf numFmtId="0" fontId="15" fillId="5" borderId="5" xfId="0" applyFont="1" applyFill="1" applyBorder="1" applyAlignment="1" applyProtection="1">
      <alignment horizontal="center" vertical="center" wrapText="1"/>
      <protection locked="0"/>
    </xf>
    <xf numFmtId="0" fontId="14" fillId="3" borderId="2" xfId="0" applyFont="1" applyFill="1" applyBorder="1" applyAlignment="1" applyProtection="1">
      <alignment horizontal="left" vertical="center" wrapText="1"/>
    </xf>
    <xf numFmtId="0" fontId="14" fillId="3" borderId="13" xfId="0" applyFont="1" applyFill="1" applyBorder="1" applyAlignment="1" applyProtection="1">
      <alignment horizontal="left" vertical="center" wrapText="1"/>
    </xf>
    <xf numFmtId="0" fontId="14" fillId="3" borderId="9" xfId="0" applyFont="1" applyFill="1" applyBorder="1" applyAlignment="1" applyProtection="1">
      <alignment horizontal="left" vertical="center" wrapText="1"/>
    </xf>
    <xf numFmtId="0" fontId="14" fillId="3" borderId="14" xfId="0" applyFont="1" applyFill="1" applyBorder="1" applyAlignment="1" applyProtection="1">
      <alignment horizontal="left" vertical="center" wrapText="1"/>
    </xf>
    <xf numFmtId="0" fontId="14" fillId="0" borderId="11" xfId="0" applyFont="1" applyBorder="1" applyAlignment="1" applyProtection="1">
      <alignment horizontal="center" vertical="center" wrapText="1"/>
    </xf>
    <xf numFmtId="0" fontId="14" fillId="0" borderId="12" xfId="0" applyFont="1" applyBorder="1" applyAlignment="1" applyProtection="1">
      <alignment horizontal="center" vertical="center" wrapText="1"/>
    </xf>
    <xf numFmtId="0" fontId="14" fillId="0" borderId="5" xfId="0" applyFont="1" applyBorder="1" applyAlignment="1" applyProtection="1">
      <alignment horizontal="center" vertical="center" wrapText="1"/>
    </xf>
    <xf numFmtId="0" fontId="14" fillId="0" borderId="11" xfId="0" applyFont="1" applyFill="1" applyBorder="1" applyAlignment="1" applyProtection="1">
      <alignment horizontal="center" vertical="center" wrapText="1"/>
    </xf>
    <xf numFmtId="0" fontId="14" fillId="0" borderId="12" xfId="0" applyFont="1" applyFill="1" applyBorder="1" applyAlignment="1" applyProtection="1">
      <alignment horizontal="center" vertical="center" wrapText="1"/>
    </xf>
    <xf numFmtId="0" fontId="14" fillId="0" borderId="5" xfId="0" applyFont="1" applyFill="1" applyBorder="1" applyAlignment="1" applyProtection="1">
      <alignment horizontal="center" vertical="center" wrapText="1"/>
    </xf>
    <xf numFmtId="0" fontId="14" fillId="7" borderId="11" xfId="0" applyFont="1" applyFill="1" applyBorder="1" applyAlignment="1" applyProtection="1">
      <alignment horizontal="center" vertical="center" wrapText="1"/>
    </xf>
    <xf numFmtId="0" fontId="14" fillId="7" borderId="12" xfId="0" applyFont="1" applyFill="1" applyBorder="1" applyAlignment="1" applyProtection="1">
      <alignment horizontal="center" vertical="center" wrapText="1"/>
    </xf>
    <xf numFmtId="0" fontId="14" fillId="7" borderId="5" xfId="0" applyFont="1" applyFill="1" applyBorder="1" applyAlignment="1" applyProtection="1">
      <alignment horizontal="center" vertical="center" wrapText="1"/>
    </xf>
    <xf numFmtId="0" fontId="14" fillId="0" borderId="11" xfId="0" applyFont="1" applyBorder="1" applyAlignment="1" applyProtection="1">
      <alignment horizontal="center" vertical="center" wrapText="1"/>
      <protection locked="0"/>
    </xf>
    <xf numFmtId="0" fontId="14" fillId="0" borderId="12" xfId="0" applyFont="1" applyBorder="1" applyAlignment="1" applyProtection="1">
      <alignment horizontal="center" vertical="center" wrapText="1"/>
      <protection locked="0"/>
    </xf>
    <xf numFmtId="0" fontId="14" fillId="0" borderId="5" xfId="0" applyFont="1" applyBorder="1" applyAlignment="1" applyProtection="1">
      <alignment horizontal="center" vertical="center" wrapText="1"/>
      <protection locked="0"/>
    </xf>
    <xf numFmtId="0" fontId="14" fillId="3" borderId="11" xfId="0" applyFont="1" applyFill="1" applyBorder="1" applyAlignment="1" applyProtection="1">
      <alignment horizontal="center"/>
    </xf>
    <xf numFmtId="0" fontId="14" fillId="3" borderId="12" xfId="0" applyFont="1" applyFill="1" applyBorder="1" applyAlignment="1" applyProtection="1">
      <alignment horizontal="center"/>
    </xf>
    <xf numFmtId="0" fontId="14" fillId="3" borderId="11" xfId="0" applyFont="1" applyFill="1" applyBorder="1" applyAlignment="1" applyProtection="1">
      <alignment horizontal="left" vertical="center" wrapText="1"/>
    </xf>
    <xf numFmtId="0" fontId="14" fillId="3" borderId="5" xfId="0" applyFont="1" applyFill="1" applyBorder="1" applyAlignment="1" applyProtection="1">
      <alignment horizontal="left" vertical="center" wrapText="1"/>
    </xf>
    <xf numFmtId="9" fontId="14" fillId="0" borderId="11" xfId="0" applyNumberFormat="1" applyFont="1" applyFill="1" applyBorder="1" applyAlignment="1" applyProtection="1">
      <alignment horizontal="center" vertical="center" wrapText="1"/>
      <protection locked="0"/>
    </xf>
    <xf numFmtId="9" fontId="14" fillId="0" borderId="12" xfId="0" applyNumberFormat="1" applyFont="1" applyFill="1" applyBorder="1" applyAlignment="1" applyProtection="1">
      <alignment horizontal="center" vertical="center" wrapText="1"/>
      <protection locked="0"/>
    </xf>
    <xf numFmtId="9" fontId="14" fillId="0" borderId="5" xfId="0" applyNumberFormat="1" applyFont="1" applyFill="1" applyBorder="1" applyAlignment="1" applyProtection="1">
      <alignment horizontal="center" vertical="center" wrapText="1"/>
      <protection locked="0"/>
    </xf>
    <xf numFmtId="0" fontId="14" fillId="3" borderId="11" xfId="0" applyFont="1" applyFill="1" applyBorder="1" applyAlignment="1" applyProtection="1">
      <alignment horizontal="center" vertical="center" wrapText="1"/>
    </xf>
    <xf numFmtId="0" fontId="14" fillId="3" borderId="12" xfId="0" applyFont="1" applyFill="1" applyBorder="1" applyAlignment="1" applyProtection="1">
      <alignment horizontal="center" vertical="center" wrapText="1"/>
    </xf>
    <xf numFmtId="0" fontId="14" fillId="3" borderId="5" xfId="0" applyFont="1" applyFill="1" applyBorder="1" applyAlignment="1" applyProtection="1">
      <alignment horizontal="center" vertical="center" wrapText="1"/>
    </xf>
    <xf numFmtId="0" fontId="14" fillId="3" borderId="4" xfId="0" applyFont="1" applyFill="1" applyBorder="1" applyAlignment="1" applyProtection="1">
      <alignment horizontal="center" vertical="center" wrapText="1"/>
    </xf>
    <xf numFmtId="0" fontId="5" fillId="0" borderId="2" xfId="0" applyFont="1" applyFill="1" applyBorder="1" applyAlignment="1" applyProtection="1">
      <alignment horizontal="left" vertical="top" wrapText="1"/>
    </xf>
    <xf numFmtId="0" fontId="5" fillId="0" borderId="3" xfId="0" applyFont="1" applyFill="1" applyBorder="1" applyAlignment="1" applyProtection="1">
      <alignment horizontal="left" vertical="top" wrapText="1"/>
    </xf>
    <xf numFmtId="0" fontId="5" fillId="0" borderId="13" xfId="0" applyFont="1" applyFill="1" applyBorder="1" applyAlignment="1" applyProtection="1">
      <alignment horizontal="left" vertical="top" wrapText="1"/>
    </xf>
    <xf numFmtId="0" fontId="14" fillId="3" borderId="10" xfId="0" applyFont="1" applyFill="1" applyBorder="1" applyAlignment="1" applyProtection="1">
      <alignment horizontal="left" vertical="center" wrapText="1"/>
    </xf>
    <xf numFmtId="16" fontId="6" fillId="0" borderId="9" xfId="0" applyNumberFormat="1" applyFont="1" applyBorder="1" applyAlignment="1" applyProtection="1">
      <alignment horizontal="center" vertical="center" wrapText="1"/>
    </xf>
    <xf numFmtId="0" fontId="6" fillId="0" borderId="10" xfId="0" applyFont="1" applyBorder="1" applyAlignment="1" applyProtection="1">
      <alignment horizontal="center" vertical="center" wrapText="1"/>
    </xf>
    <xf numFmtId="0" fontId="6" fillId="0" borderId="14" xfId="0" applyFont="1" applyBorder="1" applyAlignment="1" applyProtection="1">
      <alignment horizontal="center" vertical="center" wrapText="1"/>
    </xf>
    <xf numFmtId="0" fontId="14" fillId="3" borderId="12" xfId="0" applyFont="1" applyFill="1" applyBorder="1" applyAlignment="1" applyProtection="1">
      <alignment horizontal="left" vertical="center" wrapText="1"/>
    </xf>
    <xf numFmtId="0" fontId="14" fillId="2" borderId="11" xfId="0" applyFont="1" applyFill="1" applyBorder="1" applyAlignment="1" applyProtection="1">
      <alignment horizontal="center"/>
    </xf>
    <xf numFmtId="0" fontId="14" fillId="2" borderId="12" xfId="0" applyFont="1" applyFill="1" applyBorder="1" applyAlignment="1" applyProtection="1">
      <alignment horizontal="center"/>
    </xf>
    <xf numFmtId="0" fontId="14" fillId="2" borderId="5" xfId="0" applyFont="1" applyFill="1" applyBorder="1" applyAlignment="1" applyProtection="1">
      <alignment horizontal="center"/>
    </xf>
    <xf numFmtId="0" fontId="14" fillId="3" borderId="5" xfId="0" applyFont="1" applyFill="1" applyBorder="1" applyAlignment="1" applyProtection="1">
      <alignment horizontal="center"/>
    </xf>
    <xf numFmtId="9" fontId="14" fillId="7" borderId="11" xfId="0" applyNumberFormat="1" applyFont="1" applyFill="1" applyBorder="1" applyAlignment="1" applyProtection="1">
      <alignment horizontal="center" vertical="center" wrapText="1"/>
      <protection locked="0"/>
    </xf>
    <xf numFmtId="9" fontId="14" fillId="7" borderId="12" xfId="0" applyNumberFormat="1" applyFont="1" applyFill="1" applyBorder="1" applyAlignment="1" applyProtection="1">
      <alignment horizontal="center" vertical="center" wrapText="1"/>
      <protection locked="0"/>
    </xf>
    <xf numFmtId="9" fontId="14" fillId="7" borderId="5" xfId="0" applyNumberFormat="1" applyFont="1" applyFill="1" applyBorder="1" applyAlignment="1" applyProtection="1">
      <alignment horizontal="center" vertical="center" wrapText="1"/>
      <protection locked="0"/>
    </xf>
    <xf numFmtId="9" fontId="14" fillId="0" borderId="4" xfId="27" applyFont="1" applyFill="1" applyBorder="1" applyAlignment="1" applyProtection="1">
      <alignment horizontal="center" vertical="center" wrapText="1"/>
      <protection locked="0"/>
    </xf>
    <xf numFmtId="0" fontId="15" fillId="5" borderId="1" xfId="0" applyFont="1" applyFill="1" applyBorder="1" applyAlignment="1" applyProtection="1">
      <alignment horizontal="center" vertical="center" wrapText="1"/>
      <protection locked="0"/>
    </xf>
    <xf numFmtId="0" fontId="15" fillId="5" borderId="6" xfId="0" applyFont="1" applyFill="1" applyBorder="1" applyAlignment="1" applyProtection="1">
      <alignment horizontal="center" vertical="center" wrapText="1"/>
      <protection locked="0"/>
    </xf>
    <xf numFmtId="0" fontId="15" fillId="5" borderId="8" xfId="0" applyFont="1" applyFill="1" applyBorder="1" applyAlignment="1" applyProtection="1">
      <alignment horizontal="center" vertical="center" wrapText="1"/>
      <protection locked="0"/>
    </xf>
    <xf numFmtId="168" fontId="17" fillId="0" borderId="4" xfId="20" applyNumberFormat="1" applyFont="1" applyFill="1" applyBorder="1" applyAlignment="1" applyProtection="1">
      <alignment vertical="center" wrapText="1"/>
      <protection locked="0"/>
    </xf>
    <xf numFmtId="168" fontId="17" fillId="6" borderId="4" xfId="20" applyNumberFormat="1" applyFont="1" applyFill="1" applyBorder="1" applyAlignment="1" applyProtection="1">
      <alignment horizontal="center" vertical="center" wrapText="1"/>
      <protection locked="0"/>
    </xf>
    <xf numFmtId="0" fontId="15" fillId="5" borderId="4"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xf>
    <xf numFmtId="0" fontId="19" fillId="2" borderId="12" xfId="0" applyFont="1" applyFill="1" applyBorder="1" applyAlignment="1" applyProtection="1">
      <alignment horizontal="center"/>
    </xf>
    <xf numFmtId="168" fontId="17" fillId="5" borderId="3" xfId="20" applyNumberFormat="1" applyFont="1" applyFill="1" applyBorder="1" applyAlignment="1" applyProtection="1">
      <alignment horizontal="center" vertical="center" wrapText="1"/>
      <protection locked="0"/>
    </xf>
    <xf numFmtId="0" fontId="14" fillId="0" borderId="11" xfId="0" applyFont="1" applyFill="1" applyBorder="1" applyAlignment="1" applyProtection="1">
      <alignment horizontal="left" vertical="center" wrapText="1"/>
      <protection locked="0"/>
    </xf>
    <xf numFmtId="0" fontId="14" fillId="0" borderId="12" xfId="0" applyFont="1" applyFill="1" applyBorder="1" applyAlignment="1" applyProtection="1">
      <alignment horizontal="left" vertical="center" wrapText="1"/>
      <protection locked="0"/>
    </xf>
    <xf numFmtId="0" fontId="14" fillId="0" borderId="5" xfId="0" applyFont="1" applyFill="1" applyBorder="1" applyAlignment="1" applyProtection="1">
      <alignment horizontal="left" vertical="center" wrapText="1"/>
      <protection locked="0"/>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13"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15" xfId="0" applyFont="1" applyBorder="1" applyAlignment="1" applyProtection="1">
      <alignment horizontal="center" vertical="center" wrapText="1"/>
    </xf>
    <xf numFmtId="0" fontId="5" fillId="0" borderId="9" xfId="0" applyFont="1" applyBorder="1" applyAlignment="1" applyProtection="1">
      <alignment horizontal="center" vertical="center" wrapText="1"/>
    </xf>
    <xf numFmtId="0" fontId="5" fillId="0" borderId="10" xfId="0" applyFont="1" applyBorder="1" applyAlignment="1" applyProtection="1">
      <alignment horizontal="center" vertical="center" wrapText="1"/>
    </xf>
    <xf numFmtId="0" fontId="5" fillId="0" borderId="14" xfId="0" applyFont="1" applyBorder="1" applyAlignment="1" applyProtection="1">
      <alignment horizontal="center" vertical="center" wrapText="1"/>
    </xf>
    <xf numFmtId="0" fontId="5" fillId="0" borderId="11" xfId="0" applyFont="1" applyFill="1" applyBorder="1" applyAlignment="1" applyProtection="1">
      <alignment horizontal="left" vertical="center" wrapText="1"/>
      <protection locked="0"/>
    </xf>
    <xf numFmtId="0" fontId="5" fillId="0" borderId="12" xfId="0" applyFont="1" applyFill="1" applyBorder="1" applyAlignment="1" applyProtection="1">
      <alignment horizontal="left" vertical="center" wrapText="1"/>
      <protection locked="0"/>
    </xf>
    <xf numFmtId="0" fontId="5" fillId="0" borderId="5" xfId="0" applyFont="1" applyFill="1" applyBorder="1" applyAlignment="1" applyProtection="1">
      <alignment horizontal="left" vertical="center" wrapText="1"/>
      <protection locked="0"/>
    </xf>
    <xf numFmtId="0" fontId="14" fillId="5" borderId="11" xfId="0" applyFont="1" applyFill="1" applyBorder="1" applyAlignment="1" applyProtection="1">
      <alignment horizontal="left" vertical="center" wrapText="1"/>
      <protection locked="0"/>
    </xf>
    <xf numFmtId="0" fontId="14" fillId="5" borderId="12" xfId="0" applyFont="1" applyFill="1" applyBorder="1" applyAlignment="1" applyProtection="1">
      <alignment horizontal="left" vertical="center" wrapText="1"/>
      <protection locked="0"/>
    </xf>
    <xf numFmtId="0" fontId="14" fillId="5" borderId="5" xfId="0" applyFont="1" applyFill="1" applyBorder="1" applyAlignment="1" applyProtection="1">
      <alignment horizontal="left" vertical="center" wrapText="1"/>
      <protection locked="0"/>
    </xf>
    <xf numFmtId="0" fontId="14" fillId="0" borderId="4" xfId="0" applyFont="1" applyBorder="1" applyAlignment="1" applyProtection="1">
      <alignment horizontal="left" vertical="center" wrapText="1"/>
    </xf>
    <xf numFmtId="0" fontId="14" fillId="0" borderId="1"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4" fillId="0" borderId="2" xfId="0" applyFont="1" applyFill="1" applyBorder="1" applyAlignment="1" applyProtection="1">
      <alignment horizontal="center" vertical="center" wrapText="1"/>
      <protection locked="0"/>
    </xf>
    <xf numFmtId="0" fontId="14" fillId="0" borderId="13" xfId="0" applyFont="1" applyFill="1" applyBorder="1" applyAlignment="1" applyProtection="1">
      <alignment horizontal="center" vertical="center" wrapText="1"/>
      <protection locked="0"/>
    </xf>
    <xf numFmtId="0" fontId="14" fillId="0" borderId="9" xfId="0" applyFont="1" applyFill="1" applyBorder="1" applyAlignment="1" applyProtection="1">
      <alignment horizontal="center" vertical="center" wrapText="1"/>
      <protection locked="0"/>
    </xf>
    <xf numFmtId="0" fontId="14" fillId="0" borderId="14" xfId="0" applyFont="1" applyFill="1" applyBorder="1" applyAlignment="1" applyProtection="1">
      <alignment horizontal="center" vertical="center" wrapText="1"/>
      <protection locked="0"/>
    </xf>
    <xf numFmtId="0" fontId="14" fillId="0" borderId="11" xfId="0" applyFont="1" applyBorder="1" applyAlignment="1" applyProtection="1">
      <alignment vertical="center" wrapText="1"/>
      <protection locked="0"/>
    </xf>
    <xf numFmtId="0" fontId="14" fillId="0" borderId="12" xfId="0" applyFont="1" applyBorder="1" applyAlignment="1" applyProtection="1">
      <alignment vertical="center" wrapText="1"/>
      <protection locked="0"/>
    </xf>
    <xf numFmtId="0" fontId="14" fillId="0" borderId="5" xfId="0" applyFont="1" applyBorder="1" applyAlignment="1" applyProtection="1">
      <alignment vertical="center" wrapText="1"/>
      <protection locked="0"/>
    </xf>
    <xf numFmtId="0" fontId="4" fillId="0" borderId="1" xfId="0" applyFont="1" applyBorder="1" applyAlignment="1">
      <alignment horizontal="center"/>
    </xf>
    <xf numFmtId="0" fontId="4" fillId="0" borderId="6" xfId="0" applyFont="1" applyBorder="1" applyAlignment="1">
      <alignment horizontal="center"/>
    </xf>
    <xf numFmtId="0" fontId="4" fillId="0" borderId="8" xfId="0" applyFont="1" applyBorder="1" applyAlignment="1">
      <alignment horizontal="center"/>
    </xf>
    <xf numFmtId="0" fontId="5" fillId="0" borderId="2" xfId="0" applyFont="1" applyBorder="1" applyAlignment="1">
      <alignment horizontal="center" vertical="center" wrapText="1"/>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19" fillId="2" borderId="11" xfId="0" applyFont="1" applyFill="1" applyBorder="1" applyAlignment="1">
      <alignment horizontal="center"/>
    </xf>
    <xf numFmtId="0" fontId="19" fillId="2" borderId="12" xfId="0" applyFont="1" applyFill="1" applyBorder="1" applyAlignment="1">
      <alignment horizontal="center"/>
    </xf>
    <xf numFmtId="0" fontId="19" fillId="2" borderId="5" xfId="0" applyFont="1" applyFill="1" applyBorder="1" applyAlignment="1">
      <alignment horizontal="center"/>
    </xf>
    <xf numFmtId="0" fontId="14" fillId="0" borderId="11" xfId="0" applyFont="1" applyBorder="1" applyAlignment="1" applyProtection="1">
      <alignment horizontal="left" vertical="center" wrapText="1"/>
      <protection locked="0"/>
    </xf>
    <xf numFmtId="0" fontId="14" fillId="0" borderId="12" xfId="0" applyFont="1" applyBorder="1" applyAlignment="1" applyProtection="1">
      <alignment horizontal="left" vertical="center" wrapText="1"/>
      <protection locked="0"/>
    </xf>
    <xf numFmtId="0" fontId="14" fillId="0" borderId="5" xfId="0" applyFont="1" applyBorder="1" applyAlignment="1" applyProtection="1">
      <alignment horizontal="left" vertical="center" wrapText="1"/>
      <protection locked="0"/>
    </xf>
    <xf numFmtId="0" fontId="14" fillId="0" borderId="11" xfId="0" applyFont="1" applyBorder="1" applyAlignment="1">
      <alignment vertical="center" wrapText="1"/>
    </xf>
    <xf numFmtId="0" fontId="14" fillId="0" borderId="5" xfId="0" applyFont="1" applyBorder="1" applyAlignment="1">
      <alignment vertical="center" wrapText="1"/>
    </xf>
    <xf numFmtId="0" fontId="14" fillId="0" borderId="1" xfId="0" applyFont="1" applyBorder="1" applyAlignment="1">
      <alignment vertical="center" wrapText="1"/>
    </xf>
    <xf numFmtId="0" fontId="14" fillId="0" borderId="8" xfId="0" applyFont="1" applyBorder="1" applyAlignment="1">
      <alignment vertical="center" wrapText="1"/>
    </xf>
    <xf numFmtId="0" fontId="14" fillId="0" borderId="2" xfId="0" applyFont="1" applyBorder="1" applyAlignment="1" applyProtection="1">
      <alignment horizontal="center" vertical="center" wrapText="1"/>
      <protection locked="0"/>
    </xf>
    <xf numFmtId="0" fontId="14" fillId="0" borderId="13"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4" fillId="0" borderId="14" xfId="0" applyFont="1" applyBorder="1" applyAlignment="1" applyProtection="1">
      <alignment horizontal="center" vertical="center" wrapText="1"/>
      <protection locked="0"/>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4" xfId="0" applyFont="1" applyFill="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protection locked="0"/>
    </xf>
    <xf numFmtId="0" fontId="6" fillId="5" borderId="4" xfId="0" applyFont="1" applyFill="1" applyBorder="1" applyAlignment="1" applyProtection="1">
      <alignment horizontal="center" vertical="center" wrapText="1"/>
      <protection locked="0"/>
    </xf>
    <xf numFmtId="9" fontId="6" fillId="5" borderId="4" xfId="27" applyFont="1" applyFill="1" applyBorder="1" applyAlignment="1" applyProtection="1">
      <alignment horizontal="center" vertical="center" wrapText="1"/>
      <protection locked="0"/>
    </xf>
    <xf numFmtId="9" fontId="6" fillId="0" borderId="4" xfId="27" applyFont="1" applyFill="1" applyBorder="1" applyAlignment="1" applyProtection="1">
      <alignment horizontal="center" vertical="center" wrapText="1"/>
      <protection locked="0"/>
    </xf>
    <xf numFmtId="0" fontId="22" fillId="3" borderId="1" xfId="0" applyFont="1" applyFill="1" applyBorder="1" applyAlignment="1">
      <alignment horizontal="center" vertical="center" wrapText="1"/>
    </xf>
    <xf numFmtId="0" fontId="6" fillId="11" borderId="4" xfId="0" applyFont="1" applyFill="1" applyBorder="1" applyAlignment="1" applyProtection="1">
      <alignment horizontal="center" vertical="center" wrapText="1"/>
      <protection locked="0"/>
    </xf>
    <xf numFmtId="0" fontId="6" fillId="11" borderId="4" xfId="0" applyFont="1" applyFill="1" applyBorder="1" applyAlignment="1" applyProtection="1">
      <alignment horizontal="center" vertical="center"/>
      <protection locked="0"/>
    </xf>
    <xf numFmtId="9" fontId="6" fillId="11" borderId="4" xfId="27" applyFont="1" applyFill="1" applyBorder="1" applyAlignment="1" applyProtection="1">
      <alignment horizontal="center" vertical="center" wrapText="1"/>
      <protection locked="0"/>
    </xf>
    <xf numFmtId="0" fontId="6" fillId="3" borderId="4" xfId="0" applyFont="1" applyFill="1" applyBorder="1" applyAlignment="1">
      <alignment horizontal="center" vertical="center" wrapText="1"/>
    </xf>
    <xf numFmtId="0" fontId="20" fillId="0" borderId="2" xfId="0" applyFont="1" applyBorder="1" applyAlignment="1" applyProtection="1">
      <alignment horizontal="center" vertical="center" wrapText="1"/>
      <protection locked="0"/>
    </xf>
    <xf numFmtId="0" fontId="20" fillId="0" borderId="3" xfId="0" applyFont="1" applyBorder="1" applyAlignment="1" applyProtection="1">
      <alignment horizontal="center" vertical="center" wrapText="1"/>
      <protection locked="0"/>
    </xf>
    <xf numFmtId="0" fontId="20" fillId="0" borderId="13" xfId="0" applyFont="1" applyBorder="1" applyAlignment="1" applyProtection="1">
      <alignment horizontal="center" vertical="center" wrapText="1"/>
      <protection locked="0"/>
    </xf>
    <xf numFmtId="0" fontId="20" fillId="0" borderId="7" xfId="0" applyFont="1" applyBorder="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0" fontId="20" fillId="0" borderId="15" xfId="0" applyFont="1" applyBorder="1" applyAlignment="1" applyProtection="1">
      <alignment horizontal="center" vertical="center" wrapText="1"/>
      <protection locked="0"/>
    </xf>
    <xf numFmtId="0" fontId="20" fillId="0" borderId="9" xfId="0" applyFont="1" applyBorder="1" applyAlignment="1" applyProtection="1">
      <alignment horizontal="center" vertical="center" wrapText="1"/>
      <protection locked="0"/>
    </xf>
    <xf numFmtId="0" fontId="20" fillId="0" borderId="10" xfId="0" applyFont="1" applyBorder="1" applyAlignment="1" applyProtection="1">
      <alignment horizontal="center" vertical="center" wrapText="1"/>
      <protection locked="0"/>
    </xf>
    <xf numFmtId="0" fontId="20" fillId="0" borderId="14" xfId="0" applyFont="1" applyBorder="1" applyAlignment="1" applyProtection="1">
      <alignment horizontal="center" vertical="center" wrapText="1"/>
      <protection locked="0"/>
    </xf>
    <xf numFmtId="0" fontId="14" fillId="5" borderId="2" xfId="0" applyFont="1" applyFill="1" applyBorder="1" applyAlignment="1" applyProtection="1">
      <alignment horizontal="left" vertical="top" wrapText="1"/>
      <protection locked="0"/>
    </xf>
    <xf numFmtId="0" fontId="14" fillId="5" borderId="3" xfId="0" applyFont="1" applyFill="1" applyBorder="1" applyAlignment="1" applyProtection="1">
      <alignment horizontal="left" vertical="top" wrapText="1"/>
      <protection locked="0"/>
    </xf>
    <xf numFmtId="0" fontId="14" fillId="5" borderId="13" xfId="0" applyFont="1" applyFill="1" applyBorder="1" applyAlignment="1" applyProtection="1">
      <alignment horizontal="left" vertical="top" wrapText="1"/>
      <protection locked="0"/>
    </xf>
    <xf numFmtId="0" fontId="14" fillId="5" borderId="7" xfId="0" applyFont="1" applyFill="1" applyBorder="1" applyAlignment="1" applyProtection="1">
      <alignment horizontal="center" vertical="top" wrapText="1"/>
      <protection locked="0"/>
    </xf>
    <xf numFmtId="0" fontId="14" fillId="5" borderId="0" xfId="0" applyFont="1" applyFill="1" applyAlignment="1" applyProtection="1">
      <alignment horizontal="center" vertical="top" wrapText="1"/>
      <protection locked="0"/>
    </xf>
    <xf numFmtId="0" fontId="14" fillId="5" borderId="15" xfId="0" applyFont="1" applyFill="1" applyBorder="1" applyAlignment="1" applyProtection="1">
      <alignment horizontal="center" vertical="top" wrapText="1"/>
      <protection locked="0"/>
    </xf>
    <xf numFmtId="0" fontId="14" fillId="5" borderId="7" xfId="0" applyFont="1" applyFill="1" applyBorder="1" applyAlignment="1" applyProtection="1">
      <alignment horizontal="left" vertical="top" wrapText="1"/>
      <protection locked="0"/>
    </xf>
    <xf numFmtId="0" fontId="14" fillId="5" borderId="0" xfId="0" applyFont="1" applyFill="1" applyAlignment="1" applyProtection="1">
      <alignment horizontal="left" vertical="top" wrapText="1"/>
      <protection locked="0"/>
    </xf>
    <xf numFmtId="0" fontId="14" fillId="5" borderId="15" xfId="0" applyFont="1" applyFill="1" applyBorder="1" applyAlignment="1" applyProtection="1">
      <alignment horizontal="left" vertical="top" wrapText="1"/>
      <protection locked="0"/>
    </xf>
    <xf numFmtId="0" fontId="6" fillId="3" borderId="11" xfId="0" applyFont="1" applyFill="1" applyBorder="1" applyAlignment="1">
      <alignment horizontal="left" vertical="center" wrapText="1"/>
    </xf>
    <xf numFmtId="0" fontId="6" fillId="3" borderId="12" xfId="0" applyFont="1" applyFill="1" applyBorder="1" applyAlignment="1">
      <alignment horizontal="left" vertical="center" wrapText="1"/>
    </xf>
    <xf numFmtId="0" fontId="6" fillId="3" borderId="5" xfId="0" applyFont="1" applyFill="1" applyBorder="1" applyAlignment="1">
      <alignment horizontal="left" vertical="center" wrapText="1"/>
    </xf>
    <xf numFmtId="15" fontId="6" fillId="0" borderId="11" xfId="0" applyNumberFormat="1" applyFont="1" applyBorder="1" applyAlignment="1">
      <alignment horizontal="center" vertical="center" wrapText="1"/>
    </xf>
    <xf numFmtId="0" fontId="6" fillId="0" borderId="1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1"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0" fontId="6" fillId="3" borderId="11" xfId="0" applyFont="1" applyFill="1" applyBorder="1" applyAlignment="1">
      <alignment horizontal="center"/>
    </xf>
    <xf numFmtId="0" fontId="6" fillId="3" borderId="12" xfId="0" applyFont="1" applyFill="1" applyBorder="1" applyAlignment="1">
      <alignment horizontal="center"/>
    </xf>
    <xf numFmtId="0" fontId="6" fillId="3" borderId="5" xfId="0" applyFont="1" applyFill="1" applyBorder="1" applyAlignment="1">
      <alignment horizontal="center"/>
    </xf>
    <xf numFmtId="10" fontId="6" fillId="3" borderId="11" xfId="0" applyNumberFormat="1" applyFont="1" applyFill="1" applyBorder="1" applyAlignment="1" applyProtection="1">
      <alignment horizontal="center" vertical="center" wrapText="1"/>
      <protection locked="0"/>
    </xf>
    <xf numFmtId="10" fontId="6" fillId="3" borderId="12" xfId="0" applyNumberFormat="1" applyFont="1" applyFill="1" applyBorder="1" applyAlignment="1" applyProtection="1">
      <alignment horizontal="center" vertical="center" wrapText="1"/>
      <protection locked="0"/>
    </xf>
    <xf numFmtId="10" fontId="6" fillId="3" borderId="5" xfId="0" applyNumberFormat="1" applyFont="1" applyFill="1" applyBorder="1" applyAlignment="1" applyProtection="1">
      <alignment horizontal="center" vertical="center" wrapText="1"/>
      <protection locked="0"/>
    </xf>
    <xf numFmtId="0" fontId="6" fillId="3" borderId="2"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9" xfId="0" applyFont="1" applyFill="1" applyBorder="1" applyAlignment="1">
      <alignment horizontal="left" vertical="center" wrapText="1"/>
    </xf>
    <xf numFmtId="0" fontId="6" fillId="3" borderId="14" xfId="0" applyFont="1" applyFill="1" applyBorder="1" applyAlignment="1">
      <alignment horizontal="left" vertical="center" wrapText="1"/>
    </xf>
    <xf numFmtId="0" fontId="6" fillId="3" borderId="11"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5" xfId="0" applyFont="1" applyFill="1" applyBorder="1" applyAlignment="1">
      <alignment horizontal="center" vertical="center" wrapText="1"/>
    </xf>
    <xf numFmtId="169" fontId="6" fillId="0" borderId="11" xfId="0" applyNumberFormat="1" applyFont="1" applyBorder="1" applyAlignment="1" applyProtection="1">
      <alignment horizontal="center" vertical="center" wrapText="1"/>
      <protection locked="0"/>
    </xf>
    <xf numFmtId="169" fontId="6" fillId="0" borderId="12" xfId="0" applyNumberFormat="1" applyFont="1" applyBorder="1" applyAlignment="1" applyProtection="1">
      <alignment horizontal="center" vertical="center" wrapText="1"/>
      <protection locked="0"/>
    </xf>
    <xf numFmtId="169" fontId="6" fillId="0" borderId="5" xfId="0" applyNumberFormat="1" applyFont="1" applyBorder="1" applyAlignment="1" applyProtection="1">
      <alignment horizontal="center" vertical="center" wrapText="1"/>
      <protection locked="0"/>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Fill="1" applyBorder="1" applyAlignment="1">
      <alignment horizontal="center" vertical="center" wrapText="1"/>
    </xf>
    <xf numFmtId="0" fontId="31" fillId="8" borderId="4" xfId="0" applyFont="1" applyFill="1" applyBorder="1" applyAlignment="1">
      <alignment horizontal="center"/>
    </xf>
    <xf numFmtId="0" fontId="31" fillId="9" borderId="4" xfId="0" applyFont="1" applyFill="1" applyBorder="1" applyAlignment="1">
      <alignment horizontal="center"/>
    </xf>
    <xf numFmtId="0" fontId="4" fillId="0" borderId="11" xfId="0" applyFont="1" applyBorder="1" applyAlignment="1">
      <alignment horizontal="center"/>
    </xf>
    <xf numFmtId="0" fontId="4" fillId="0" borderId="12" xfId="0" applyFont="1" applyBorder="1" applyAlignment="1">
      <alignment horizontal="center"/>
    </xf>
    <xf numFmtId="0" fontId="4" fillId="0" borderId="5" xfId="0" applyFont="1" applyBorder="1" applyAlignment="1">
      <alignment horizontal="center"/>
    </xf>
    <xf numFmtId="0" fontId="6" fillId="3" borderId="4" xfId="0" applyFont="1" applyFill="1" applyBorder="1" applyAlignment="1">
      <alignment horizontal="center"/>
    </xf>
    <xf numFmtId="9" fontId="6" fillId="0" borderId="4" xfId="0" applyNumberFormat="1" applyFont="1" applyBorder="1" applyAlignment="1" applyProtection="1">
      <alignment horizontal="center" vertical="center" wrapText="1"/>
      <protection locked="0"/>
    </xf>
    <xf numFmtId="0" fontId="6" fillId="0" borderId="4" xfId="0" applyFont="1" applyBorder="1" applyAlignment="1">
      <alignment horizontal="center" vertical="center" wrapText="1"/>
    </xf>
    <xf numFmtId="0" fontId="6" fillId="0" borderId="0" xfId="0" applyFont="1" applyAlignment="1" applyProtection="1">
      <alignment horizontal="left" vertical="center" wrapText="1"/>
      <protection locked="0"/>
    </xf>
    <xf numFmtId="10" fontId="6" fillId="0" borderId="4" xfId="0" applyNumberFormat="1" applyFont="1" applyBorder="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10" fontId="6" fillId="0" borderId="0" xfId="27" applyNumberFormat="1" applyFont="1" applyFill="1" applyBorder="1" applyAlignment="1" applyProtection="1">
      <alignment horizontal="center" vertical="center" wrapText="1"/>
      <protection locked="0"/>
    </xf>
    <xf numFmtId="0" fontId="6" fillId="0" borderId="0" xfId="0" applyFont="1" applyAlignment="1" applyProtection="1">
      <alignment horizontal="left" vertical="top" wrapText="1"/>
      <protection locked="0"/>
    </xf>
    <xf numFmtId="0" fontId="6" fillId="6" borderId="4" xfId="0" applyFont="1" applyFill="1" applyBorder="1" applyAlignment="1" applyProtection="1">
      <alignment horizontal="center" vertical="center" wrapText="1"/>
      <protection locked="0"/>
    </xf>
    <xf numFmtId="0" fontId="6" fillId="3" borderId="4" xfId="0" applyFont="1" applyFill="1" applyBorder="1" applyAlignment="1">
      <alignment horizontal="left" vertical="center" wrapText="1"/>
    </xf>
    <xf numFmtId="15" fontId="6" fillId="0" borderId="4" xfId="0" applyNumberFormat="1" applyFont="1" applyBorder="1" applyAlignment="1">
      <alignment horizontal="center" vertical="center" wrapText="1"/>
    </xf>
    <xf numFmtId="0" fontId="14" fillId="5" borderId="4" xfId="0" applyFont="1" applyFill="1" applyBorder="1" applyAlignment="1" applyProtection="1">
      <alignment horizontal="center" vertical="top" wrapText="1"/>
      <protection locked="0"/>
    </xf>
    <xf numFmtId="0" fontId="22" fillId="3" borderId="4" xfId="0" applyFont="1" applyFill="1" applyBorder="1" applyAlignment="1">
      <alignment horizontal="center" vertical="center" wrapText="1"/>
    </xf>
    <xf numFmtId="0" fontId="19" fillId="2" borderId="4" xfId="0" applyFont="1" applyFill="1" applyBorder="1" applyAlignment="1">
      <alignment horizontal="center"/>
    </xf>
    <xf numFmtId="9" fontId="6" fillId="0" borderId="0" xfId="27" applyFont="1" applyFill="1" applyBorder="1" applyAlignment="1" applyProtection="1">
      <alignment horizontal="center" vertical="center" wrapText="1"/>
      <protection locked="0"/>
    </xf>
    <xf numFmtId="10" fontId="6" fillId="3" borderId="4" xfId="0" applyNumberFormat="1" applyFont="1" applyFill="1" applyBorder="1" applyAlignment="1" applyProtection="1">
      <alignment horizontal="center" vertical="center" wrapText="1"/>
      <protection locked="0"/>
    </xf>
  </cellXfs>
  <cellStyles count="28">
    <cellStyle name="Hipervínculo 2" xfId="18" xr:uid="{00000000-0005-0000-0000-000000000000}"/>
    <cellStyle name="Hipervínculo 3" xfId="19" xr:uid="{00000000-0005-0000-0000-000001000000}"/>
    <cellStyle name="Millares [0] 2" xfId="1" xr:uid="{00000000-0005-0000-0000-000002000000}"/>
    <cellStyle name="Millares 2" xfId="2" xr:uid="{00000000-0005-0000-0000-000003000000}"/>
    <cellStyle name="Millares 3" xfId="3" xr:uid="{00000000-0005-0000-0000-000004000000}"/>
    <cellStyle name="Millares 3 2 2" xfId="4" xr:uid="{00000000-0005-0000-0000-000005000000}"/>
    <cellStyle name="Millares 3 3" xfId="5" xr:uid="{00000000-0005-0000-0000-000006000000}"/>
    <cellStyle name="Millares 4" xfId="6" xr:uid="{00000000-0005-0000-0000-000007000000}"/>
    <cellStyle name="Millares 5" xfId="7" xr:uid="{00000000-0005-0000-0000-000008000000}"/>
    <cellStyle name="Millares 6" xfId="20" xr:uid="{00000000-0005-0000-0000-000009000000}"/>
    <cellStyle name="Normal" xfId="0" builtinId="0"/>
    <cellStyle name="Normal 2" xfId="8" xr:uid="{00000000-0005-0000-0000-00000B000000}"/>
    <cellStyle name="Normal 2 2" xfId="9" xr:uid="{00000000-0005-0000-0000-00000C000000}"/>
    <cellStyle name="Normal 2 2 2" xfId="21" xr:uid="{00000000-0005-0000-0000-00000D000000}"/>
    <cellStyle name="Normal 2 24" xfId="10" xr:uid="{00000000-0005-0000-0000-00000E000000}"/>
    <cellStyle name="Normal 2 3" xfId="22" xr:uid="{00000000-0005-0000-0000-00000F000000}"/>
    <cellStyle name="Normal 3" xfId="11" xr:uid="{00000000-0005-0000-0000-000010000000}"/>
    <cellStyle name="Normal 3 2" xfId="12" xr:uid="{00000000-0005-0000-0000-000011000000}"/>
    <cellStyle name="Normal 3 3" xfId="23" xr:uid="{00000000-0005-0000-0000-000012000000}"/>
    <cellStyle name="Normal 4" xfId="13" xr:uid="{00000000-0005-0000-0000-000013000000}"/>
    <cellStyle name="Normal 4 2" xfId="24" xr:uid="{00000000-0005-0000-0000-000014000000}"/>
    <cellStyle name="Normal 4 3" xfId="25" xr:uid="{00000000-0005-0000-0000-000015000000}"/>
    <cellStyle name="Normal 5" xfId="17" xr:uid="{00000000-0005-0000-0000-000016000000}"/>
    <cellStyle name="Porcentaje" xfId="27" builtinId="5"/>
    <cellStyle name="Porcentaje 2" xfId="14" xr:uid="{00000000-0005-0000-0000-000018000000}"/>
    <cellStyle name="Porcentaje 3" xfId="26" xr:uid="{00000000-0005-0000-0000-000019000000}"/>
    <cellStyle name="Porcentual 4 2" xfId="15" xr:uid="{00000000-0005-0000-0000-00001A000000}"/>
    <cellStyle name="Porcentual 5" xfId="16" xr:uid="{00000000-0005-0000-0000-00001B000000}"/>
  </cellStyles>
  <dxfs count="32">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s>
  <tableStyles count="0" defaultTableStyle="TableStyleMedium2" defaultPivotStyle="PivotStyleLight16"/>
  <colors>
    <mruColors>
      <color rgb="FF1F49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 de Movilidades en doble vía y modalidad</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5.4166666666666662E-2"/>
          <c:y val="0.22336504811898514"/>
          <c:w val="0.89583333333333337"/>
          <c:h val="0.75942731116943729"/>
        </c:manualLayout>
      </c:layout>
      <c:pie3DChart>
        <c:varyColors val="1"/>
        <c:ser>
          <c:idx val="0"/>
          <c:order val="0"/>
          <c:tx>
            <c:strRef>
              <c:f>[2]Hoja1!$B$1</c:f>
              <c:strCache>
                <c:ptCount val="1"/>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cene3d>
                <a:camera prst="orthographicFront">
                  <a:rot lat="0" lon="0" rev="0"/>
                </a:camera>
                <a:lightRig rig="threePt" dir="t">
                  <a:rot lat="0" lon="0" rev="1200000"/>
                </a:lightRig>
              </a:scene3d>
              <a:sp3d/>
            </c:spPr>
            <c:extLst>
              <c:ext xmlns:c16="http://schemas.microsoft.com/office/drawing/2014/chart" uri="{C3380CC4-5D6E-409C-BE32-E72D297353CC}">
                <c16:uniqueId val="{00000001-4058-4955-B840-9FA315EEFFDE}"/>
              </c:ext>
            </c:extLst>
          </c:dPt>
          <c:dPt>
            <c:idx val="1"/>
            <c:bubble3D val="0"/>
            <c:explosion val="4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cene3d>
                <a:camera prst="orthographicFront">
                  <a:rot lat="0" lon="0" rev="0"/>
                </a:camera>
                <a:lightRig rig="threePt" dir="t">
                  <a:rot lat="0" lon="0" rev="1200000"/>
                </a:lightRig>
              </a:scene3d>
              <a:sp3d/>
            </c:spPr>
            <c:extLst>
              <c:ext xmlns:c16="http://schemas.microsoft.com/office/drawing/2014/chart" uri="{C3380CC4-5D6E-409C-BE32-E72D297353CC}">
                <c16:uniqueId val="{00000003-4058-4955-B840-9FA315EEFFDE}"/>
              </c:ext>
            </c:extLst>
          </c:dPt>
          <c:dLbls>
            <c:dLbl>
              <c:idx val="0"/>
              <c:layout>
                <c:manualLayout>
                  <c:x val="0.14087906597882152"/>
                  <c:y val="0.16033311907440145"/>
                </c:manualLayout>
              </c:layout>
              <c:showLegendKey val="0"/>
              <c:showVal val="1"/>
              <c:showCatName val="1"/>
              <c:showSerName val="0"/>
              <c:showPercent val="1"/>
              <c:showBubbleSize val="0"/>
              <c:extLst>
                <c:ext xmlns:c15="http://schemas.microsoft.com/office/drawing/2012/chart" uri="{CE6537A1-D6FC-4f65-9D91-7224C49458BB}">
                  <c15:layout>
                    <c:manualLayout>
                      <c:w val="0.27651045343469999"/>
                      <c:h val="0.36102040816326525"/>
                    </c:manualLayout>
                  </c15:layout>
                </c:ext>
                <c:ext xmlns:c16="http://schemas.microsoft.com/office/drawing/2014/chart" uri="{C3380CC4-5D6E-409C-BE32-E72D297353CC}">
                  <c16:uniqueId val="{00000001-4058-4955-B840-9FA315EEFFDE}"/>
                </c:ext>
              </c:extLst>
            </c:dLbl>
            <c:dLbl>
              <c:idx val="1"/>
              <c:layout>
                <c:manualLayout>
                  <c:x val="0.17955997526171297"/>
                  <c:y val="-0.19349518810148739"/>
                </c:manualLayout>
              </c:layout>
              <c:numFmt formatCode="0.00%" sourceLinked="0"/>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s-CO"/>
                </a:p>
              </c:txPr>
              <c:showLegendKey val="0"/>
              <c:showVal val="1"/>
              <c:showCatName val="1"/>
              <c:showSerName val="0"/>
              <c:showPercent val="1"/>
              <c:showBubbleSize val="0"/>
              <c:extLst>
                <c:ext xmlns:c15="http://schemas.microsoft.com/office/drawing/2012/chart" uri="{CE6537A1-D6FC-4f65-9D91-7224C49458BB}">
                  <c15:layout>
                    <c:manualLayout>
                      <c:w val="0.28042769481401031"/>
                      <c:h val="0.291265306122449"/>
                    </c:manualLayout>
                  </c15:layout>
                </c:ext>
                <c:ext xmlns:c16="http://schemas.microsoft.com/office/drawing/2014/chart" uri="{C3380CC4-5D6E-409C-BE32-E72D297353CC}">
                  <c16:uniqueId val="{00000003-4058-4955-B840-9FA315EEFFDE}"/>
                </c:ext>
              </c:extLst>
            </c:dLbl>
            <c:numFmt formatCode="0.00%" sourceLinked="0"/>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[2]Hoja1!$A$2:$A$3</c:f>
              <c:numCache>
                <c:formatCode>General</c:formatCode>
                <c:ptCount val="2"/>
              </c:numCache>
            </c:numRef>
          </c:cat>
          <c:val>
            <c:numRef>
              <c:f>[2]Hoja1!$B$2:$B$3</c:f>
              <c:numCache>
                <c:formatCode>General</c:formatCode>
                <c:ptCount val="2"/>
              </c:numCache>
            </c:numRef>
          </c:val>
          <c:extLst>
            <c:ext xmlns:c16="http://schemas.microsoft.com/office/drawing/2014/chart" uri="{C3380CC4-5D6E-409C-BE32-E72D297353CC}">
              <c16:uniqueId val="{00000004-4058-4955-B840-9FA315EEFFDE}"/>
            </c:ext>
          </c:extLst>
        </c:ser>
        <c:dLbls>
          <c:showLegendKey val="0"/>
          <c:showVal val="0"/>
          <c:showCatName val="1"/>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 de participación según tipo y</a:t>
            </a:r>
            <a:r>
              <a:rPr lang="en-US" b="1" baseline="0"/>
              <a:t> forma de movilidad</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0.25827690288713917"/>
          <c:y val="0.22666375036453776"/>
          <c:w val="0.49214238845144359"/>
          <c:h val="0.77333624963546221"/>
        </c:manualLayout>
      </c:layout>
      <c:doughnutChart>
        <c:varyColors val="1"/>
        <c:ser>
          <c:idx val="0"/>
          <c:order val="0"/>
          <c:explosion val="19"/>
          <c:dPt>
            <c:idx val="0"/>
            <c:bubble3D val="0"/>
            <c:spPr>
              <a:solidFill>
                <a:schemeClr val="accent1"/>
              </a:solidFill>
              <a:ln w="19050">
                <a:solidFill>
                  <a:schemeClr val="lt1"/>
                </a:solidFill>
              </a:ln>
              <a:effectLst/>
            </c:spPr>
            <c:extLst>
              <c:ext xmlns:c16="http://schemas.microsoft.com/office/drawing/2014/chart" uri="{C3380CC4-5D6E-409C-BE32-E72D297353CC}">
                <c16:uniqueId val="{00000001-6548-4DE7-97C8-ABE9807A606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548-4DE7-97C8-ABE9807A606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6548-4DE7-97C8-ABE9807A606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548-4DE7-97C8-ABE9807A6060}"/>
              </c:ext>
            </c:extLst>
          </c:dPt>
          <c:dLbls>
            <c:dLbl>
              <c:idx val="0"/>
              <c:layout>
                <c:manualLayout>
                  <c:x val="-0.3263888888888889"/>
                  <c:y val="-4.1666666666666664E-2"/>
                </c:manualLayout>
              </c:layout>
              <c:showLegendKey val="0"/>
              <c:showVal val="0"/>
              <c:showCatName val="1"/>
              <c:showSerName val="0"/>
              <c:showPercent val="1"/>
              <c:showBubbleSize val="0"/>
              <c:extLst>
                <c:ext xmlns:c15="http://schemas.microsoft.com/office/drawing/2012/chart" uri="{CE6537A1-D6FC-4f65-9D91-7224C49458BB}">
                  <c15:layout>
                    <c:manualLayout>
                      <c:w val="0.2767360017497813"/>
                      <c:h val="0.2625925925925926"/>
                    </c:manualLayout>
                  </c15:layout>
                </c:ext>
                <c:ext xmlns:c16="http://schemas.microsoft.com/office/drawing/2014/chart" uri="{C3380CC4-5D6E-409C-BE32-E72D297353CC}">
                  <c16:uniqueId val="{00000001-6548-4DE7-97C8-ABE9807A6060}"/>
                </c:ext>
              </c:extLst>
            </c:dLbl>
            <c:dLbl>
              <c:idx val="1"/>
              <c:layout>
                <c:manualLayout>
                  <c:x val="0.27083344269466314"/>
                  <c:y val="-2.7777777777777801E-2"/>
                </c:manualLayout>
              </c:layout>
              <c:showLegendKey val="0"/>
              <c:showVal val="0"/>
              <c:showCatName val="1"/>
              <c:showSerName val="0"/>
              <c:showPercent val="1"/>
              <c:showBubbleSize val="0"/>
              <c:extLst>
                <c:ext xmlns:c15="http://schemas.microsoft.com/office/drawing/2012/chart" uri="{CE6537A1-D6FC-4f65-9D91-7224C49458BB}">
                  <c15:layout>
                    <c:manualLayout>
                      <c:w val="0.27118044619422565"/>
                      <c:h val="0.2625925925925926"/>
                    </c:manualLayout>
                  </c15:layout>
                </c:ext>
                <c:ext xmlns:c16="http://schemas.microsoft.com/office/drawing/2014/chart" uri="{C3380CC4-5D6E-409C-BE32-E72D297353CC}">
                  <c16:uniqueId val="{00000003-6548-4DE7-97C8-ABE9807A6060}"/>
                </c:ext>
              </c:extLst>
            </c:dLbl>
            <c:dLbl>
              <c:idx val="2"/>
              <c:layout>
                <c:manualLayout>
                  <c:x val="0.14583322397200349"/>
                  <c:y val="0.16666666666666657"/>
                </c:manualLayout>
              </c:layout>
              <c:showLegendKey val="0"/>
              <c:showVal val="0"/>
              <c:showCatName val="1"/>
              <c:showSerName val="0"/>
              <c:showPercent val="1"/>
              <c:showBubbleSize val="0"/>
              <c:extLst>
                <c:ext xmlns:c15="http://schemas.microsoft.com/office/drawing/2012/chart" uri="{CE6537A1-D6FC-4f65-9D91-7224C49458BB}">
                  <c15:layout>
                    <c:manualLayout>
                      <c:w val="0.26106933508311458"/>
                      <c:h val="0.2512962962962963"/>
                    </c:manualLayout>
                  </c15:layout>
                </c:ext>
                <c:ext xmlns:c16="http://schemas.microsoft.com/office/drawing/2014/chart" uri="{C3380CC4-5D6E-409C-BE32-E72D297353CC}">
                  <c16:uniqueId val="{00000005-6548-4DE7-97C8-ABE9807A6060}"/>
                </c:ext>
              </c:extLst>
            </c:dLbl>
            <c:dLbl>
              <c:idx val="3"/>
              <c:layout>
                <c:manualLayout>
                  <c:x val="-0.1763888888888889"/>
                  <c:y val="9.7222222222222224E-2"/>
                </c:manualLayout>
              </c:layout>
              <c:showLegendKey val="0"/>
              <c:showVal val="0"/>
              <c:showCatName val="1"/>
              <c:showSerName val="0"/>
              <c:showPercent val="1"/>
              <c:showBubbleSize val="0"/>
              <c:extLst>
                <c:ext xmlns:c15="http://schemas.microsoft.com/office/drawing/2012/chart" uri="{CE6537A1-D6FC-4f65-9D91-7224C49458BB}">
                  <c15:layout>
                    <c:manualLayout>
                      <c:w val="0.26409733158355203"/>
                      <c:h val="0.2625925925925926"/>
                    </c:manualLayout>
                  </c15:layout>
                </c:ext>
                <c:ext xmlns:c16="http://schemas.microsoft.com/office/drawing/2014/chart" uri="{C3380CC4-5D6E-409C-BE32-E72D297353CC}">
                  <c16:uniqueId val="{00000007-6548-4DE7-97C8-ABE9807A6060}"/>
                </c:ext>
              </c:extLst>
            </c:dLbl>
            <c:numFmt formatCode="0.0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[2]Hoja2!$B$2:$B$5</c:f>
              <c:numCache>
                <c:formatCode>General</c:formatCode>
                <c:ptCount val="4"/>
                <c:pt idx="0">
                  <c:v>0</c:v>
                </c:pt>
                <c:pt idx="1">
                  <c:v>0</c:v>
                </c:pt>
                <c:pt idx="2">
                  <c:v>0</c:v>
                </c:pt>
                <c:pt idx="3">
                  <c:v>0</c:v>
                </c:pt>
              </c:numCache>
            </c:numRef>
          </c:val>
          <c:extLst>
            <c:ext xmlns:c15="http://schemas.microsoft.com/office/drawing/2012/chart" uri="{02D57815-91ED-43cb-92C2-25804820EDAC}">
              <c15:filteredCategoryTitle>
                <c15:cat>
                  <c:numRef>
                    <c:extLst>
                      <c:ext uri="{02D57815-91ED-43cb-92C2-25804820EDAC}">
                        <c15:formulaRef>
                          <c15:sqref>[2]Hoja2!$A$2:$A$5</c15:sqref>
                        </c15:formulaRef>
                      </c:ext>
                    </c:extLst>
                    <c:numCache>
                      <c:formatCode>General</c:formatCode>
                      <c:ptCount val="4"/>
                      <c:pt idx="0">
                        <c:v>0</c:v>
                      </c:pt>
                      <c:pt idx="1">
                        <c:v>0</c:v>
                      </c:pt>
                      <c:pt idx="2">
                        <c:v>0</c:v>
                      </c:pt>
                      <c:pt idx="3">
                        <c:v>0</c:v>
                      </c:pt>
                    </c:numCache>
                  </c:numRef>
                </c15:cat>
              </c15:filteredCategoryTitle>
            </c:ext>
            <c:ext xmlns:c16="http://schemas.microsoft.com/office/drawing/2014/chart" uri="{C3380CC4-5D6E-409C-BE32-E72D297353CC}">
              <c16:uniqueId val="{00000008-6548-4DE7-97C8-ABE9807A6060}"/>
            </c:ext>
          </c:extLst>
        </c:ser>
        <c:dLbls>
          <c:showLegendKey val="0"/>
          <c:showVal val="0"/>
          <c:showCatName val="1"/>
          <c:showSerName val="0"/>
          <c:showPercent val="1"/>
          <c:showBubbleSize val="0"/>
          <c:showLeaderLines val="1"/>
        </c:dLbls>
        <c:firstSliceAng val="0"/>
        <c:holeSize val="50"/>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Modalidad presencial</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1-07C2-4501-BA14-906F1A880DB9}"/>
              </c:ext>
            </c:extLst>
          </c:dPt>
          <c:dPt>
            <c:idx val="1"/>
            <c:bubble3D val="0"/>
            <c:explosion val="24"/>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3-07C2-4501-BA14-906F1A880DB9}"/>
              </c:ext>
            </c:extLst>
          </c:dPt>
          <c:dLbls>
            <c:dLbl>
              <c:idx val="1"/>
              <c:layout>
                <c:manualLayout>
                  <c:x val="5.0125109361329835E-2"/>
                  <c:y val="0.11483778069407991"/>
                </c:manualLayout>
              </c:layou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07C2-4501-BA14-906F1A880DB9}"/>
                </c:ext>
              </c:extLst>
            </c:dLbl>
            <c:numFmt formatCode="0.00%" sourceLinked="0"/>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[2]Hoja3!$B$2:$B$3</c:f>
              <c:numCache>
                <c:formatCode>General</c:formatCode>
                <c:ptCount val="2"/>
                <c:pt idx="0">
                  <c:v>0</c:v>
                </c:pt>
                <c:pt idx="1">
                  <c:v>0</c:v>
                </c:pt>
              </c:numCache>
            </c:numRef>
          </c:val>
          <c:extLst>
            <c:ext xmlns:c15="http://schemas.microsoft.com/office/drawing/2012/chart" uri="{02D57815-91ED-43cb-92C2-25804820EDAC}">
              <c15:filteredSeriesTitle>
                <c15:tx>
                  <c:strRef>
                    <c:extLst>
                      <c:ext uri="{02D57815-91ED-43cb-92C2-25804820EDAC}">
                        <c15:formulaRef>
                          <c15:sqref>[2]Hoja3!$B$1</c15:sqref>
                        </c15:formulaRef>
                      </c:ext>
                    </c:extLst>
                    <c:strCache>
                      <c:ptCount val="1"/>
                      <c:pt idx="0">
                        <c:v>#REF!</c:v>
                      </c:pt>
                    </c:strCache>
                  </c:strRef>
                </c15:tx>
              </c15:filteredSeriesTitle>
            </c:ext>
            <c:ext xmlns:c15="http://schemas.microsoft.com/office/drawing/2012/chart" uri="{02D57815-91ED-43cb-92C2-25804820EDAC}">
              <c15:filteredCategoryTitle>
                <c15:cat>
                  <c:numRef>
                    <c:extLst>
                      <c:ext uri="{02D57815-91ED-43cb-92C2-25804820EDAC}">
                        <c15:formulaRef>
                          <c15:sqref>[2]Hoja3!$A$2:$A$3</c15:sqref>
                        </c15:formulaRef>
                      </c:ext>
                    </c:extLst>
                    <c:numCache>
                      <c:formatCode>General</c:formatCode>
                      <c:ptCount val="2"/>
                      <c:pt idx="0">
                        <c:v>0</c:v>
                      </c:pt>
                      <c:pt idx="1">
                        <c:v>0</c:v>
                      </c:pt>
                    </c:numCache>
                  </c:numRef>
                </c15:cat>
              </c15:filteredCategoryTitle>
            </c:ext>
            <c:ext xmlns:c16="http://schemas.microsoft.com/office/drawing/2014/chart" uri="{C3380CC4-5D6E-409C-BE32-E72D297353CC}">
              <c16:uniqueId val="{00000004-07C2-4501-BA14-906F1A880DB9}"/>
            </c:ext>
          </c:extLst>
        </c:ser>
        <c:ser>
          <c:idx val="1"/>
          <c:order val="1"/>
          <c:dPt>
            <c:idx val="0"/>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6-07C2-4501-BA14-906F1A880D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[2]Hoja3!$A$1</c:f>
              <c:numCache>
                <c:formatCode>General</c:formatCode>
                <c:ptCount val="1"/>
                <c:pt idx="0">
                  <c:v>0</c:v>
                </c:pt>
              </c:numCache>
            </c:numRef>
          </c:val>
          <c:extLst>
            <c:ext xmlns:c15="http://schemas.microsoft.com/office/drawing/2012/chart" uri="{02D57815-91ED-43cb-92C2-25804820EDAC}">
              <c15:filteredCategoryTitle>
                <c15:cat>
                  <c:numRef>
                    <c:extLst>
                      <c:ext uri="{02D57815-91ED-43cb-92C2-25804820EDAC}">
                        <c15:formulaRef>
                          <c15:sqref>[2]Hoja3!$A$2:$A$3</c15:sqref>
                        </c15:formulaRef>
                      </c:ext>
                    </c:extLst>
                    <c:numCache>
                      <c:formatCode>General</c:formatCode>
                      <c:ptCount val="2"/>
                      <c:pt idx="0">
                        <c:v>0</c:v>
                      </c:pt>
                      <c:pt idx="1">
                        <c:v>0</c:v>
                      </c:pt>
                    </c:numCache>
                  </c:numRef>
                </c15:cat>
              </c15:filteredCategoryTitle>
            </c:ext>
            <c:ext xmlns:c16="http://schemas.microsoft.com/office/drawing/2014/chart" uri="{C3380CC4-5D6E-409C-BE32-E72D297353CC}">
              <c16:uniqueId val="{00000007-07C2-4501-BA14-906F1A880DB9}"/>
            </c:ext>
          </c:extLst>
        </c:ser>
        <c:dLbls>
          <c:showLegendKey val="0"/>
          <c:showVal val="0"/>
          <c:showCatName val="1"/>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CO" b="1"/>
              <a:t>Modalidad Virtual</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1-51E7-49EF-8E97-531CC0DADB6D}"/>
              </c:ext>
            </c:extLst>
          </c:dPt>
          <c:dPt>
            <c:idx val="1"/>
            <c:bubble3D val="0"/>
            <c:explosion val="3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3-51E7-49EF-8E97-531CC0DADB6D}"/>
              </c:ext>
            </c:extLst>
          </c:dPt>
          <c:dLbls>
            <c:dLbl>
              <c:idx val="0"/>
              <c:layout>
                <c:manualLayout>
                  <c:x val="-1.6666666666666666E-2"/>
                  <c:y val="-6.8388378536016328E-2"/>
                </c:manualLayout>
              </c:layout>
              <c:showLegendKey val="0"/>
              <c:showVal val="1"/>
              <c:showCatName val="1"/>
              <c:showSerName val="0"/>
              <c:showPercent val="1"/>
              <c:showBubbleSize val="0"/>
              <c:extLst>
                <c:ext xmlns:c15="http://schemas.microsoft.com/office/drawing/2012/chart" uri="{CE6537A1-D6FC-4f65-9D91-7224C49458BB}">
                  <c15:layout>
                    <c:manualLayout>
                      <c:w val="0.28125"/>
                      <c:h val="0.17361111111111113"/>
                    </c:manualLayout>
                  </c15:layout>
                </c:ext>
                <c:ext xmlns:c16="http://schemas.microsoft.com/office/drawing/2014/chart" uri="{C3380CC4-5D6E-409C-BE32-E72D297353CC}">
                  <c16:uniqueId val="{00000001-51E7-49EF-8E97-531CC0DADB6D}"/>
                </c:ext>
              </c:extLst>
            </c:dLbl>
            <c:dLbl>
              <c:idx val="1"/>
              <c:layout>
                <c:manualLayout>
                  <c:x val="0.05"/>
                  <c:y val="0.19193751822688832"/>
                </c:manualLayout>
              </c:layout>
              <c:showLegendKey val="0"/>
              <c:showVal val="1"/>
              <c:showCatName val="1"/>
              <c:showSerName val="0"/>
              <c:showPercent val="1"/>
              <c:showBubbleSize val="0"/>
              <c:extLst>
                <c:ext xmlns:c15="http://schemas.microsoft.com/office/drawing/2012/chart" uri="{CE6537A1-D6FC-4f65-9D91-7224C49458BB}">
                  <c15:layout>
                    <c:manualLayout>
                      <c:w val="0.29583333333333334"/>
                      <c:h val="0.17361111111111113"/>
                    </c:manualLayout>
                  </c15:layout>
                </c:ext>
                <c:ext xmlns:c16="http://schemas.microsoft.com/office/drawing/2014/chart" uri="{C3380CC4-5D6E-409C-BE32-E72D297353CC}">
                  <c16:uniqueId val="{00000003-51E7-49EF-8E97-531CC0DADB6D}"/>
                </c:ext>
              </c:extLst>
            </c:dLbl>
            <c:numFmt formatCode="0.00%" sourceLinked="0"/>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[2]Hoja3!$B$22:$B$23</c:f>
              <c:numCache>
                <c:formatCode>General</c:formatCode>
                <c:ptCount val="2"/>
                <c:pt idx="0">
                  <c:v>0</c:v>
                </c:pt>
                <c:pt idx="1">
                  <c:v>0</c:v>
                </c:pt>
              </c:numCache>
            </c:numRef>
          </c:val>
          <c:extLst>
            <c:ext xmlns:c15="http://schemas.microsoft.com/office/drawing/2012/chart" uri="{02D57815-91ED-43cb-92C2-25804820EDAC}">
              <c15:filteredSeriesTitle>
                <c15:tx>
                  <c:strRef>
                    <c:extLst>
                      <c:ext uri="{02D57815-91ED-43cb-92C2-25804820EDAC}">
                        <c15:formulaRef>
                          <c15:sqref>[2]Hoja3!$B$21</c15:sqref>
                        </c15:formulaRef>
                      </c:ext>
                    </c:extLst>
                    <c:strCache>
                      <c:ptCount val="1"/>
                      <c:pt idx="0">
                        <c:v>#REF!</c:v>
                      </c:pt>
                    </c:strCache>
                  </c:strRef>
                </c15:tx>
              </c15:filteredSeriesTitle>
            </c:ext>
            <c:ext xmlns:c15="http://schemas.microsoft.com/office/drawing/2012/chart" uri="{02D57815-91ED-43cb-92C2-25804820EDAC}">
              <c15:filteredCategoryTitle>
                <c15:cat>
                  <c:numRef>
                    <c:extLst>
                      <c:ext uri="{02D57815-91ED-43cb-92C2-25804820EDAC}">
                        <c15:formulaRef>
                          <c15:sqref>[2]Hoja3!$A$22:$A$23</c15:sqref>
                        </c15:formulaRef>
                      </c:ext>
                    </c:extLst>
                    <c:numCache>
                      <c:formatCode>General</c:formatCode>
                      <c:ptCount val="2"/>
                      <c:pt idx="0">
                        <c:v>0</c:v>
                      </c:pt>
                      <c:pt idx="1">
                        <c:v>0</c:v>
                      </c:pt>
                    </c:numCache>
                  </c:numRef>
                </c15:cat>
              </c15:filteredCategoryTitle>
            </c:ext>
            <c:ext xmlns:c16="http://schemas.microsoft.com/office/drawing/2014/chart" uri="{C3380CC4-5D6E-409C-BE32-E72D297353CC}">
              <c16:uniqueId val="{00000004-51E7-49EF-8E97-531CC0DADB6D}"/>
            </c:ext>
          </c:extLst>
        </c:ser>
        <c:dLbls>
          <c:showLegendKey val="0"/>
          <c:showVal val="0"/>
          <c:showCatName val="1"/>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r>
              <a:rPr lang="es-CO"/>
              <a:t>Convenios internacionales nuevos suscritos en el año  </a:t>
            </a:r>
          </a:p>
        </c:rich>
      </c:tx>
      <c:layout>
        <c:manualLayout>
          <c:xMode val="edge"/>
          <c:yMode val="edge"/>
          <c:x val="0.32492445220511651"/>
          <c:y val="1.9104185200484132E-2"/>
        </c:manualLayout>
      </c:layout>
      <c:overlay val="0"/>
      <c:spPr>
        <a:noFill/>
        <a:ln>
          <a:noFill/>
        </a:ln>
        <a:effectLst/>
      </c:spPr>
      <c:txPr>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endParaRPr lang="es-CO"/>
        </a:p>
      </c:txPr>
    </c:title>
    <c:autoTitleDeleted val="0"/>
    <c:plotArea>
      <c:layout/>
      <c:barChart>
        <c:barDir val="col"/>
        <c:grouping val="clustered"/>
        <c:varyColors val="0"/>
        <c:ser>
          <c:idx val="0"/>
          <c:order val="0"/>
          <c:tx>
            <c:strRef>
              <c:f>CONVENIOS!$C$30</c:f>
              <c:strCache>
                <c:ptCount val="1"/>
                <c:pt idx="0">
                  <c:v>2015</c:v>
                </c:pt>
              </c:strCache>
            </c:strRef>
          </c:tx>
          <c:spPr>
            <a:noFill/>
            <a:ln w="9525" cap="flat" cmpd="sng" algn="ctr">
              <a:solidFill>
                <a:schemeClr val="accent1"/>
              </a:solidFill>
              <a:miter lim="800000"/>
            </a:ln>
            <a:effectLst>
              <a:glow rad="63500">
                <a:schemeClr val="accent1">
                  <a:satMod val="175000"/>
                  <a:alpha val="25000"/>
                </a:schemeClr>
              </a:glow>
            </a:effectLst>
          </c:spPr>
          <c:invertIfNegative val="0"/>
          <c:dPt>
            <c:idx val="0"/>
            <c:invertIfNegative val="0"/>
            <c:bubble3D val="0"/>
            <c:extLst>
              <c:ext xmlns:c16="http://schemas.microsoft.com/office/drawing/2014/chart" uri="{C3380CC4-5D6E-409C-BE32-E72D297353CC}">
                <c16:uniqueId val="{00000000-52DD-5548-B457-4F8CA096E50D}"/>
              </c:ext>
            </c:extLst>
          </c:dPt>
          <c:dPt>
            <c:idx val="1"/>
            <c:invertIfNegative val="0"/>
            <c:bubble3D val="0"/>
            <c:extLst>
              <c:ext xmlns:c16="http://schemas.microsoft.com/office/drawing/2014/chart" uri="{C3380CC4-5D6E-409C-BE32-E72D297353CC}">
                <c16:uniqueId val="{00000001-52DD-5548-B457-4F8CA096E50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val>
            <c:numRef>
              <c:f>CONVENIOS!$C$31</c:f>
              <c:numCache>
                <c:formatCode>General</c:formatCode>
                <c:ptCount val="1"/>
                <c:pt idx="0">
                  <c:v>4</c:v>
                </c:pt>
              </c:numCache>
            </c:numRef>
          </c:val>
          <c:extLst>
            <c:ext xmlns:c16="http://schemas.microsoft.com/office/drawing/2014/chart" uri="{C3380CC4-5D6E-409C-BE32-E72D297353CC}">
              <c16:uniqueId val="{00000002-52DD-5548-B457-4F8CA096E50D}"/>
            </c:ext>
          </c:extLst>
        </c:ser>
        <c:ser>
          <c:idx val="1"/>
          <c:order val="1"/>
          <c:tx>
            <c:strRef>
              <c:f>CONVENIOS!$D$30</c:f>
              <c:strCache>
                <c:ptCount val="1"/>
                <c:pt idx="0">
                  <c:v>2016</c:v>
                </c:pt>
              </c:strCache>
            </c:strRef>
          </c:tx>
          <c:spPr>
            <a:noFill/>
            <a:ln w="9525" cap="flat" cmpd="sng" algn="ctr">
              <a:solidFill>
                <a:schemeClr val="accent2"/>
              </a:solidFill>
              <a:miter lim="800000"/>
            </a:ln>
            <a:effectLst>
              <a:glow rad="63500">
                <a:schemeClr val="accent2">
                  <a:satMod val="175000"/>
                  <a:alpha val="25000"/>
                </a:schemeClr>
              </a:glo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val>
            <c:numRef>
              <c:f>CONVENIOS!$D$31</c:f>
              <c:numCache>
                <c:formatCode>General</c:formatCode>
                <c:ptCount val="1"/>
                <c:pt idx="0">
                  <c:v>6</c:v>
                </c:pt>
              </c:numCache>
            </c:numRef>
          </c:val>
          <c:extLst>
            <c:ext xmlns:c16="http://schemas.microsoft.com/office/drawing/2014/chart" uri="{C3380CC4-5D6E-409C-BE32-E72D297353CC}">
              <c16:uniqueId val="{00000003-52DD-5548-B457-4F8CA096E50D}"/>
            </c:ext>
          </c:extLst>
        </c:ser>
        <c:ser>
          <c:idx val="2"/>
          <c:order val="2"/>
          <c:tx>
            <c:strRef>
              <c:f>CONVENIOS!$E$30</c:f>
              <c:strCache>
                <c:ptCount val="1"/>
                <c:pt idx="0">
                  <c:v>2017</c:v>
                </c:pt>
              </c:strCache>
            </c:strRef>
          </c:tx>
          <c:spPr>
            <a:noFill/>
            <a:ln w="9525" cap="flat" cmpd="sng" algn="ctr">
              <a:solidFill>
                <a:schemeClr val="accent3"/>
              </a:solidFill>
              <a:miter lim="800000"/>
            </a:ln>
            <a:effectLst>
              <a:glow rad="63500">
                <a:schemeClr val="accent3">
                  <a:satMod val="175000"/>
                  <a:alpha val="25000"/>
                </a:schemeClr>
              </a:glo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val>
            <c:numRef>
              <c:f>CONVENIOS!$E$31</c:f>
              <c:numCache>
                <c:formatCode>General</c:formatCode>
                <c:ptCount val="1"/>
                <c:pt idx="0">
                  <c:v>19</c:v>
                </c:pt>
              </c:numCache>
            </c:numRef>
          </c:val>
          <c:extLst>
            <c:ext xmlns:c16="http://schemas.microsoft.com/office/drawing/2014/chart" uri="{C3380CC4-5D6E-409C-BE32-E72D297353CC}">
              <c16:uniqueId val="{00000004-52DD-5548-B457-4F8CA096E50D}"/>
            </c:ext>
          </c:extLst>
        </c:ser>
        <c:ser>
          <c:idx val="3"/>
          <c:order val="3"/>
          <c:tx>
            <c:strRef>
              <c:f>CONVENIOS!$F$30</c:f>
              <c:strCache>
                <c:ptCount val="1"/>
                <c:pt idx="0">
                  <c:v>2018</c:v>
                </c:pt>
              </c:strCache>
            </c:strRef>
          </c:tx>
          <c:spPr>
            <a:noFill/>
            <a:ln w="9525" cap="flat" cmpd="sng" algn="ctr">
              <a:solidFill>
                <a:schemeClr val="accent4"/>
              </a:solidFill>
              <a:miter lim="800000"/>
            </a:ln>
            <a:effectLst>
              <a:glow rad="63500">
                <a:schemeClr val="accent4">
                  <a:satMod val="175000"/>
                  <a:alpha val="25000"/>
                </a:schemeClr>
              </a:glo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val>
            <c:numRef>
              <c:f>CONVENIOS!$F$31</c:f>
              <c:numCache>
                <c:formatCode>General</c:formatCode>
                <c:ptCount val="1"/>
                <c:pt idx="0">
                  <c:v>17</c:v>
                </c:pt>
              </c:numCache>
            </c:numRef>
          </c:val>
          <c:extLst>
            <c:ext xmlns:c16="http://schemas.microsoft.com/office/drawing/2014/chart" uri="{C3380CC4-5D6E-409C-BE32-E72D297353CC}">
              <c16:uniqueId val="{00000005-52DD-5548-B457-4F8CA096E50D}"/>
            </c:ext>
          </c:extLst>
        </c:ser>
        <c:ser>
          <c:idx val="4"/>
          <c:order val="4"/>
          <c:tx>
            <c:strRef>
              <c:f>CONVENIOS!$G$30</c:f>
              <c:strCache>
                <c:ptCount val="1"/>
                <c:pt idx="0">
                  <c:v>2019</c:v>
                </c:pt>
              </c:strCache>
            </c:strRef>
          </c:tx>
          <c:spPr>
            <a:noFill/>
            <a:ln w="9525" cap="flat" cmpd="sng" algn="ctr">
              <a:solidFill>
                <a:schemeClr val="accent5"/>
              </a:solidFill>
              <a:miter lim="800000"/>
            </a:ln>
            <a:effectLst>
              <a:glow rad="63500">
                <a:schemeClr val="accent5">
                  <a:satMod val="175000"/>
                  <a:alpha val="25000"/>
                </a:schemeClr>
              </a:glo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val>
            <c:numRef>
              <c:f>CONVENIOS!$G$31</c:f>
              <c:numCache>
                <c:formatCode>General</c:formatCode>
                <c:ptCount val="1"/>
                <c:pt idx="0">
                  <c:v>11</c:v>
                </c:pt>
              </c:numCache>
            </c:numRef>
          </c:val>
          <c:extLst>
            <c:ext xmlns:c16="http://schemas.microsoft.com/office/drawing/2014/chart" uri="{C3380CC4-5D6E-409C-BE32-E72D297353CC}">
              <c16:uniqueId val="{00000006-52DD-5548-B457-4F8CA096E50D}"/>
            </c:ext>
          </c:extLst>
        </c:ser>
        <c:ser>
          <c:idx val="5"/>
          <c:order val="5"/>
          <c:tx>
            <c:strRef>
              <c:f>CONVENIOS!$H$30</c:f>
              <c:strCache>
                <c:ptCount val="1"/>
                <c:pt idx="0">
                  <c:v>2020</c:v>
                </c:pt>
              </c:strCache>
            </c:strRef>
          </c:tx>
          <c:spPr>
            <a:noFill/>
            <a:ln w="9525" cap="flat" cmpd="sng" algn="ctr">
              <a:solidFill>
                <a:schemeClr val="accent6"/>
              </a:solidFill>
              <a:miter lim="800000"/>
            </a:ln>
            <a:effectLst>
              <a:glow rad="63500">
                <a:schemeClr val="accent6">
                  <a:satMod val="175000"/>
                  <a:alpha val="25000"/>
                </a:schemeClr>
              </a:glo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val>
            <c:numRef>
              <c:f>CONVENIOS!$H$31</c:f>
              <c:numCache>
                <c:formatCode>General</c:formatCode>
                <c:ptCount val="1"/>
                <c:pt idx="0">
                  <c:v>6</c:v>
                </c:pt>
              </c:numCache>
            </c:numRef>
          </c:val>
          <c:extLst>
            <c:ext xmlns:c16="http://schemas.microsoft.com/office/drawing/2014/chart" uri="{C3380CC4-5D6E-409C-BE32-E72D297353CC}">
              <c16:uniqueId val="{00000007-52DD-5548-B457-4F8CA096E50D}"/>
            </c:ext>
          </c:extLst>
        </c:ser>
        <c:ser>
          <c:idx val="6"/>
          <c:order val="6"/>
          <c:tx>
            <c:strRef>
              <c:f>CONVENIOS!$I$30</c:f>
              <c:strCache>
                <c:ptCount val="1"/>
                <c:pt idx="0">
                  <c:v>2021</c:v>
                </c:pt>
              </c:strCache>
            </c:strRef>
          </c:tx>
          <c:spPr>
            <a:noFill/>
            <a:ln w="9525" cap="flat" cmpd="sng" algn="ctr">
              <a:solidFill>
                <a:schemeClr val="accent1">
                  <a:lumMod val="60000"/>
                </a:schemeClr>
              </a:solidFill>
              <a:miter lim="800000"/>
            </a:ln>
            <a:effectLst>
              <a:glow rad="63500">
                <a:schemeClr val="accent1">
                  <a:lumMod val="60000"/>
                  <a:satMod val="175000"/>
                  <a:alpha val="25000"/>
                </a:schemeClr>
              </a:glo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val>
            <c:numRef>
              <c:f>CONVENIOS!$I$31</c:f>
              <c:numCache>
                <c:formatCode>General</c:formatCode>
                <c:ptCount val="1"/>
                <c:pt idx="0">
                  <c:v>14</c:v>
                </c:pt>
              </c:numCache>
            </c:numRef>
          </c:val>
          <c:extLst>
            <c:ext xmlns:c16="http://schemas.microsoft.com/office/drawing/2014/chart" uri="{C3380CC4-5D6E-409C-BE32-E72D297353CC}">
              <c16:uniqueId val="{00000008-52DD-5548-B457-4F8CA096E50D}"/>
            </c:ext>
          </c:extLst>
        </c:ser>
        <c:dLbls>
          <c:dLblPos val="outEnd"/>
          <c:showLegendKey val="0"/>
          <c:showVal val="1"/>
          <c:showCatName val="0"/>
          <c:showSerName val="0"/>
          <c:showPercent val="0"/>
          <c:showBubbleSize val="0"/>
        </c:dLbls>
        <c:gapWidth val="315"/>
        <c:overlap val="-40"/>
        <c:axId val="315034984"/>
        <c:axId val="315033808"/>
      </c:barChart>
      <c:catAx>
        <c:axId val="315034984"/>
        <c:scaling>
          <c:orientation val="minMax"/>
        </c:scaling>
        <c:delete val="0"/>
        <c:axPos val="b"/>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crossAx val="315033808"/>
        <c:crosses val="autoZero"/>
        <c:auto val="1"/>
        <c:lblAlgn val="ctr"/>
        <c:lblOffset val="100"/>
        <c:noMultiLvlLbl val="0"/>
      </c:catAx>
      <c:valAx>
        <c:axId val="315033808"/>
        <c:scaling>
          <c:orientation val="minMax"/>
        </c:scaling>
        <c:delete val="0"/>
        <c:axPos val="l"/>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crossAx val="31503498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legend>
    <c:plotVisOnly val="1"/>
    <c:dispBlanksAs val="gap"/>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CO"/>
              <a:t>% convenios Internacionales activos / vigentes </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CO"/>
        </a:p>
      </c:txPr>
    </c:title>
    <c:autoTitleDeleted val="0"/>
    <c:plotArea>
      <c:layout/>
      <c:lineChart>
        <c:grouping val="stacked"/>
        <c:varyColors val="0"/>
        <c:ser>
          <c:idx val="0"/>
          <c:order val="0"/>
          <c:tx>
            <c:strRef>
              <c:f>CONVENIOS!$H$21</c:f>
              <c:strCache>
                <c:ptCount val="1"/>
                <c:pt idx="0">
                  <c:v>Convenios activos / vigentes</c:v>
                </c:pt>
              </c:strCache>
            </c:strRef>
          </c:tx>
          <c:spPr>
            <a:ln w="34925" cap="rnd">
              <a:solidFill>
                <a:schemeClr val="accent6"/>
              </a:solidFill>
              <a:round/>
            </a:ln>
            <a:effectLst>
              <a:outerShdw blurRad="40000" dist="23000" dir="5400000" rotWithShape="0">
                <a:srgbClr val="000000">
                  <a:alpha val="35000"/>
                </a:srgbClr>
              </a:outerShdw>
            </a:effectLst>
          </c:spPr>
          <c:marker>
            <c:symbol val="none"/>
          </c:marker>
          <c:dLbls>
            <c:dLbl>
              <c:idx val="0"/>
              <c:layout>
                <c:manualLayout>
                  <c:x val="-1.1030714148783117E-2"/>
                  <c:y val="6.55340330295396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9A-A848-BC22-0558F0CBC253}"/>
                </c:ext>
              </c:extLst>
            </c:dLbl>
            <c:dLbl>
              <c:idx val="1"/>
              <c:layout>
                <c:manualLayout>
                  <c:x val="-1.4182346762721208E-2"/>
                  <c:y val="5.324640183650097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9A-A848-BC22-0558F0CBC253}"/>
                </c:ext>
              </c:extLst>
            </c:dLbl>
            <c:dLbl>
              <c:idx val="2"/>
              <c:layout>
                <c:manualLayout>
                  <c:x val="-1.4182346762721149E-2"/>
                  <c:y val="4.915052477215474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A9A-A848-BC22-0558F0CBC2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CONVENIOS!$B$22:$C$28</c:f>
              <c:strCache>
                <c:ptCount val="7"/>
                <c:pt idx="0">
                  <c:v>2015</c:v>
                </c:pt>
                <c:pt idx="1">
                  <c:v>2016</c:v>
                </c:pt>
                <c:pt idx="2">
                  <c:v>2017</c:v>
                </c:pt>
                <c:pt idx="3">
                  <c:v>2018</c:v>
                </c:pt>
                <c:pt idx="4">
                  <c:v>2019</c:v>
                </c:pt>
                <c:pt idx="5">
                  <c:v>2020</c:v>
                </c:pt>
                <c:pt idx="6">
                  <c:v>2021</c:v>
                </c:pt>
              </c:strCache>
            </c:strRef>
          </c:cat>
          <c:val>
            <c:numRef>
              <c:f>CONVENIOS!$H$22:$H$28</c:f>
              <c:numCache>
                <c:formatCode>0%</c:formatCode>
                <c:ptCount val="7"/>
                <c:pt idx="0">
                  <c:v>0.54545454545454541</c:v>
                </c:pt>
                <c:pt idx="1">
                  <c:v>0.65789473684210531</c:v>
                </c:pt>
                <c:pt idx="2">
                  <c:v>0.5</c:v>
                </c:pt>
                <c:pt idx="3">
                  <c:v>0.48936170212765956</c:v>
                </c:pt>
                <c:pt idx="4">
                  <c:v>0.6470588235294118</c:v>
                </c:pt>
                <c:pt idx="5">
                  <c:v>0.70833333333333337</c:v>
                </c:pt>
                <c:pt idx="6">
                  <c:v>0.78947368421052633</c:v>
                </c:pt>
              </c:numCache>
            </c:numRef>
          </c:val>
          <c:smooth val="0"/>
          <c:extLst>
            <c:ext xmlns:c16="http://schemas.microsoft.com/office/drawing/2014/chart" uri="{C3380CC4-5D6E-409C-BE32-E72D297353CC}">
              <c16:uniqueId val="{00000003-1A9A-A848-BC22-0558F0CBC253}"/>
            </c:ext>
          </c:extLst>
        </c:ser>
        <c:dLbls>
          <c:showLegendKey val="0"/>
          <c:showVal val="0"/>
          <c:showCatName val="0"/>
          <c:showSerName val="0"/>
          <c:showPercent val="0"/>
          <c:showBubbleSize val="0"/>
        </c:dLbls>
        <c:smooth val="0"/>
        <c:axId val="315036944"/>
        <c:axId val="315036160"/>
        <c:extLst>
          <c:ext xmlns:c15="http://schemas.microsoft.com/office/drawing/2012/chart" uri="{02D57815-91ED-43cb-92C2-25804820EDAC}">
            <c15:filteredLineSeries>
              <c15:ser>
                <c:idx val="1"/>
                <c:order val="1"/>
                <c:tx>
                  <c:strRef>
                    <c:extLst>
                      <c:ext uri="{02D57815-91ED-43cb-92C2-25804820EDAC}">
                        <c15:formulaRef>
                          <c15:sqref>CONVENIOS!$I$21</c15:sqref>
                        </c15:formulaRef>
                      </c:ext>
                    </c:extLst>
                    <c:strCache>
                      <c:ptCount val="1"/>
                    </c:strCache>
                  </c:strRef>
                </c:tx>
                <c:spPr>
                  <a:ln w="34925" cap="rnd">
                    <a:solidFill>
                      <a:schemeClr val="accent5"/>
                    </a:solidFill>
                    <a:round/>
                  </a:ln>
                  <a:effectLst>
                    <a:outerShdw blurRad="40000" dist="23000" dir="5400000" rotWithShape="0">
                      <a:srgbClr val="000000">
                        <a:alpha val="35000"/>
                      </a:srgbClr>
                    </a:outerShdw>
                  </a:effectLst>
                </c:spPr>
                <c:marker>
                  <c:symbol val="circle"/>
                  <c:size val="6"/>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w="9525">
                      <a:solidFill>
                        <a:schemeClr val="accent5"/>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cat>
                  <c:strRef>
                    <c:extLst>
                      <c:ext uri="{02D57815-91ED-43cb-92C2-25804820EDAC}">
                        <c15:formulaRef>
                          <c15:sqref>CONVENIOS!$B$22:$C$28</c15:sqref>
                        </c15:formulaRef>
                      </c:ext>
                    </c:extLst>
                    <c:strCache>
                      <c:ptCount val="7"/>
                      <c:pt idx="0">
                        <c:v>2015</c:v>
                      </c:pt>
                      <c:pt idx="1">
                        <c:v>2016</c:v>
                      </c:pt>
                      <c:pt idx="2">
                        <c:v>2017</c:v>
                      </c:pt>
                      <c:pt idx="3">
                        <c:v>2018</c:v>
                      </c:pt>
                      <c:pt idx="4">
                        <c:v>2019</c:v>
                      </c:pt>
                      <c:pt idx="5">
                        <c:v>2020</c:v>
                      </c:pt>
                      <c:pt idx="6">
                        <c:v>2021</c:v>
                      </c:pt>
                    </c:strCache>
                  </c:strRef>
                </c:cat>
                <c:val>
                  <c:numRef>
                    <c:extLst>
                      <c:ext uri="{02D57815-91ED-43cb-92C2-25804820EDAC}">
                        <c15:formulaRef>
                          <c15:sqref>CONVENIOS!$I$22:$I$28</c15:sqref>
                        </c15:formulaRef>
                      </c:ext>
                    </c:extLst>
                    <c:numCache>
                      <c:formatCode>0%</c:formatCode>
                      <c:ptCount val="7"/>
                    </c:numCache>
                  </c:numRef>
                </c:val>
                <c:smooth val="0"/>
                <c:extLst>
                  <c:ext xmlns:c16="http://schemas.microsoft.com/office/drawing/2014/chart" uri="{C3380CC4-5D6E-409C-BE32-E72D297353CC}">
                    <c16:uniqueId val="{00000004-1A9A-A848-BC22-0558F0CBC253}"/>
                  </c:ext>
                </c:extLst>
              </c15:ser>
            </c15:filteredLineSeries>
            <c15:filteredLineSeries>
              <c15:ser>
                <c:idx val="2"/>
                <c:order val="2"/>
                <c:tx>
                  <c:strRef>
                    <c:extLst xmlns:c15="http://schemas.microsoft.com/office/drawing/2012/chart">
                      <c:ext xmlns:c15="http://schemas.microsoft.com/office/drawing/2012/chart" uri="{02D57815-91ED-43cb-92C2-25804820EDAC}">
                        <c15:formulaRef>
                          <c15:sqref>CONVENIOS!$J$21</c15:sqref>
                        </c15:formulaRef>
                      </c:ext>
                    </c:extLst>
                    <c:strCache>
                      <c:ptCount val="1"/>
                    </c:strCache>
                  </c:strRef>
                </c:tx>
                <c:spPr>
                  <a:ln w="34925" cap="rnd">
                    <a:solidFill>
                      <a:schemeClr val="accent4"/>
                    </a:solidFill>
                    <a:round/>
                  </a:ln>
                  <a:effectLst>
                    <a:outerShdw blurRad="40000" dist="23000" dir="5400000" rotWithShape="0">
                      <a:srgbClr val="000000">
                        <a:alpha val="35000"/>
                      </a:srgbClr>
                    </a:outerShdw>
                  </a:effectLst>
                </c:spPr>
                <c:marker>
                  <c:symbol val="circle"/>
                  <c:size val="6"/>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w="9525">
                      <a:solidFill>
                        <a:schemeClr val="accent4"/>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cat>
                  <c:strRef>
                    <c:extLst xmlns:c15="http://schemas.microsoft.com/office/drawing/2012/chart">
                      <c:ext xmlns:c15="http://schemas.microsoft.com/office/drawing/2012/chart" uri="{02D57815-91ED-43cb-92C2-25804820EDAC}">
                        <c15:formulaRef>
                          <c15:sqref>CONVENIOS!$B$22:$C$28</c15:sqref>
                        </c15:formulaRef>
                      </c:ext>
                    </c:extLst>
                    <c:strCache>
                      <c:ptCount val="7"/>
                      <c:pt idx="0">
                        <c:v>2015</c:v>
                      </c:pt>
                      <c:pt idx="1">
                        <c:v>2016</c:v>
                      </c:pt>
                      <c:pt idx="2">
                        <c:v>2017</c:v>
                      </c:pt>
                      <c:pt idx="3">
                        <c:v>2018</c:v>
                      </c:pt>
                      <c:pt idx="4">
                        <c:v>2019</c:v>
                      </c:pt>
                      <c:pt idx="5">
                        <c:v>2020</c:v>
                      </c:pt>
                      <c:pt idx="6">
                        <c:v>2021</c:v>
                      </c:pt>
                    </c:strCache>
                  </c:strRef>
                </c:cat>
                <c:val>
                  <c:numRef>
                    <c:extLst xmlns:c15="http://schemas.microsoft.com/office/drawing/2012/chart">
                      <c:ext xmlns:c15="http://schemas.microsoft.com/office/drawing/2012/chart" uri="{02D57815-91ED-43cb-92C2-25804820EDAC}">
                        <c15:formulaRef>
                          <c15:sqref>CONVENIOS!$J$22:$J$28</c15:sqref>
                        </c15:formulaRef>
                      </c:ext>
                    </c:extLst>
                    <c:numCache>
                      <c:formatCode>0%</c:formatCode>
                      <c:ptCount val="7"/>
                    </c:numCache>
                  </c:numRef>
                </c:val>
                <c:smooth val="0"/>
                <c:extLst xmlns:c15="http://schemas.microsoft.com/office/drawing/2012/chart">
                  <c:ext xmlns:c16="http://schemas.microsoft.com/office/drawing/2014/chart" uri="{C3380CC4-5D6E-409C-BE32-E72D297353CC}">
                    <c16:uniqueId val="{00000005-1A9A-A848-BC22-0558F0CBC253}"/>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CONVENIOS!$K$21</c15:sqref>
                        </c15:formulaRef>
                      </c:ext>
                    </c:extLst>
                    <c:strCache>
                      <c:ptCount val="1"/>
                    </c:strCache>
                  </c:strRef>
                </c:tx>
                <c:spPr>
                  <a:ln w="34925" cap="rnd">
                    <a:solidFill>
                      <a:schemeClr val="accent6">
                        <a:lumMod val="60000"/>
                      </a:schemeClr>
                    </a:solidFill>
                    <a:round/>
                  </a:ln>
                  <a:effectLst>
                    <a:outerShdw blurRad="40000" dist="23000" dir="5400000" rotWithShape="0">
                      <a:srgbClr val="000000">
                        <a:alpha val="35000"/>
                      </a:srgbClr>
                    </a:outerShdw>
                  </a:effectLst>
                </c:spPr>
                <c:marker>
                  <c:symbol val="circle"/>
                  <c:size val="6"/>
                  <c:spPr>
                    <a:gradFill rotWithShape="1">
                      <a:gsLst>
                        <a:gs pos="0">
                          <a:schemeClr val="accent6">
                            <a:lumMod val="60000"/>
                            <a:shade val="51000"/>
                            <a:satMod val="130000"/>
                          </a:schemeClr>
                        </a:gs>
                        <a:gs pos="80000">
                          <a:schemeClr val="accent6">
                            <a:lumMod val="60000"/>
                            <a:shade val="93000"/>
                            <a:satMod val="130000"/>
                          </a:schemeClr>
                        </a:gs>
                        <a:gs pos="100000">
                          <a:schemeClr val="accent6">
                            <a:lumMod val="60000"/>
                            <a:shade val="94000"/>
                            <a:satMod val="135000"/>
                          </a:schemeClr>
                        </a:gs>
                      </a:gsLst>
                      <a:lin ang="16200000" scaled="0"/>
                    </a:gradFill>
                    <a:ln w="9525">
                      <a:solidFill>
                        <a:schemeClr val="accent6">
                          <a:lumMod val="60000"/>
                        </a:schemeClr>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cat>
                  <c:strRef>
                    <c:extLst xmlns:c15="http://schemas.microsoft.com/office/drawing/2012/chart">
                      <c:ext xmlns:c15="http://schemas.microsoft.com/office/drawing/2012/chart" uri="{02D57815-91ED-43cb-92C2-25804820EDAC}">
                        <c15:formulaRef>
                          <c15:sqref>CONVENIOS!$B$22:$C$28</c15:sqref>
                        </c15:formulaRef>
                      </c:ext>
                    </c:extLst>
                    <c:strCache>
                      <c:ptCount val="7"/>
                      <c:pt idx="0">
                        <c:v>2015</c:v>
                      </c:pt>
                      <c:pt idx="1">
                        <c:v>2016</c:v>
                      </c:pt>
                      <c:pt idx="2">
                        <c:v>2017</c:v>
                      </c:pt>
                      <c:pt idx="3">
                        <c:v>2018</c:v>
                      </c:pt>
                      <c:pt idx="4">
                        <c:v>2019</c:v>
                      </c:pt>
                      <c:pt idx="5">
                        <c:v>2020</c:v>
                      </c:pt>
                      <c:pt idx="6">
                        <c:v>2021</c:v>
                      </c:pt>
                    </c:strCache>
                  </c:strRef>
                </c:cat>
                <c:val>
                  <c:numRef>
                    <c:extLst xmlns:c15="http://schemas.microsoft.com/office/drawing/2012/chart">
                      <c:ext xmlns:c15="http://schemas.microsoft.com/office/drawing/2012/chart" uri="{02D57815-91ED-43cb-92C2-25804820EDAC}">
                        <c15:formulaRef>
                          <c15:sqref>CONVENIOS!$K$22:$K$28</c15:sqref>
                        </c15:formulaRef>
                      </c:ext>
                    </c:extLst>
                    <c:numCache>
                      <c:formatCode>0%</c:formatCode>
                      <c:ptCount val="7"/>
                    </c:numCache>
                  </c:numRef>
                </c:val>
                <c:smooth val="0"/>
                <c:extLst xmlns:c15="http://schemas.microsoft.com/office/drawing/2012/chart">
                  <c:ext xmlns:c16="http://schemas.microsoft.com/office/drawing/2014/chart" uri="{C3380CC4-5D6E-409C-BE32-E72D297353CC}">
                    <c16:uniqueId val="{00000006-1A9A-A848-BC22-0558F0CBC253}"/>
                  </c:ext>
                </c:extLst>
              </c15:ser>
            </c15:filteredLineSeries>
          </c:ext>
        </c:extLst>
      </c:lineChart>
      <c:catAx>
        <c:axId val="315036944"/>
        <c:scaling>
          <c:orientation val="minMax"/>
        </c:scaling>
        <c:delete val="0"/>
        <c:axPos val="b"/>
        <c:numFmt formatCode="General" sourceLinked="1"/>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315036160"/>
        <c:crosses val="autoZero"/>
        <c:auto val="1"/>
        <c:lblAlgn val="ctr"/>
        <c:lblOffset val="100"/>
        <c:noMultiLvlLbl val="0"/>
      </c:catAx>
      <c:valAx>
        <c:axId val="315036160"/>
        <c:scaling>
          <c:orientation val="minMax"/>
        </c:scaling>
        <c:delete val="0"/>
        <c:axPos val="l"/>
        <c:majorGridlines>
          <c:spPr>
            <a:ln w="9525" cap="flat" cmpd="sng" algn="ctr">
              <a:solidFill>
                <a:schemeClr val="lt1">
                  <a:lumMod val="95000"/>
                  <a:alpha val="10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315036944"/>
        <c:crosses val="autoZero"/>
        <c:crossBetween val="between"/>
      </c:valAx>
      <c:spPr>
        <a:noFill/>
        <a:ln w="25400">
          <a:no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Convenios Internacionales Activos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'ANEXO CONVENIOS'!$B$12:$B$13</c:f>
              <c:strCache>
                <c:ptCount val="2"/>
                <c:pt idx="0">
                  <c:v>Convenios Internacionales Activos</c:v>
                </c:pt>
                <c:pt idx="1">
                  <c:v>Total Convenios</c:v>
                </c:pt>
              </c:strCache>
            </c:strRef>
          </c:tx>
          <c:spPr>
            <a:solidFill>
              <a:schemeClr val="accent1"/>
            </a:solidFill>
            <a:ln>
              <a:noFill/>
            </a:ln>
            <a:effectLst/>
          </c:spPr>
          <c:invertIfNegative val="0"/>
          <c:cat>
            <c:strRef>
              <c:f>'ANEXO CONVENIOS'!$A$14:$A$20</c:f>
              <c:strCache>
                <c:ptCount val="7"/>
                <c:pt idx="0">
                  <c:v>Facultad de ingenierías</c:v>
                </c:pt>
                <c:pt idx="1">
                  <c:v>Facultad de AyH</c:v>
                </c:pt>
                <c:pt idx="2">
                  <c:v>Facultad de CEyAp</c:v>
                </c:pt>
                <c:pt idx="3">
                  <c:v>Facultad de CEyAd</c:v>
                </c:pt>
                <c:pt idx="4">
                  <c:v>DCRI</c:v>
                </c:pt>
                <c:pt idx="5">
                  <c:v>DOI</c:v>
                </c:pt>
                <c:pt idx="6">
                  <c:v>CTIC</c:v>
                </c:pt>
              </c:strCache>
            </c:strRef>
          </c:cat>
          <c:val>
            <c:numRef>
              <c:f>'ANEXO CONVENIOS'!$B$14:$B$20</c:f>
              <c:numCache>
                <c:formatCode>General</c:formatCode>
                <c:ptCount val="7"/>
                <c:pt idx="0">
                  <c:v>5</c:v>
                </c:pt>
                <c:pt idx="1">
                  <c:v>12</c:v>
                </c:pt>
                <c:pt idx="2">
                  <c:v>7</c:v>
                </c:pt>
                <c:pt idx="3">
                  <c:v>8</c:v>
                </c:pt>
                <c:pt idx="4">
                  <c:v>23</c:v>
                </c:pt>
                <c:pt idx="5">
                  <c:v>1</c:v>
                </c:pt>
                <c:pt idx="6">
                  <c:v>1</c:v>
                </c:pt>
              </c:numCache>
            </c:numRef>
          </c:val>
          <c:extLst>
            <c:ext xmlns:c16="http://schemas.microsoft.com/office/drawing/2014/chart" uri="{C3380CC4-5D6E-409C-BE32-E72D297353CC}">
              <c16:uniqueId val="{00000000-2A63-0D4D-A47A-23EBED8ABAC3}"/>
            </c:ext>
          </c:extLst>
        </c:ser>
        <c:ser>
          <c:idx val="1"/>
          <c:order val="1"/>
          <c:tx>
            <c:strRef>
              <c:f>'ANEXO CONVENIOS'!$C$12:$C$13</c:f>
              <c:strCache>
                <c:ptCount val="2"/>
                <c:pt idx="0">
                  <c:v>Convenios Internacionales Activos</c:v>
                </c:pt>
                <c:pt idx="1">
                  <c:v>Activos</c:v>
                </c:pt>
              </c:strCache>
            </c:strRef>
          </c:tx>
          <c:spPr>
            <a:solidFill>
              <a:schemeClr val="accent2"/>
            </a:solidFill>
            <a:ln>
              <a:noFill/>
            </a:ln>
            <a:effectLst/>
          </c:spPr>
          <c:invertIfNegative val="0"/>
          <c:cat>
            <c:strRef>
              <c:f>'ANEXO CONVENIOS'!$A$14:$A$20</c:f>
              <c:strCache>
                <c:ptCount val="7"/>
                <c:pt idx="0">
                  <c:v>Facultad de ingenierías</c:v>
                </c:pt>
                <c:pt idx="1">
                  <c:v>Facultad de AyH</c:v>
                </c:pt>
                <c:pt idx="2">
                  <c:v>Facultad de CEyAp</c:v>
                </c:pt>
                <c:pt idx="3">
                  <c:v>Facultad de CEyAd</c:v>
                </c:pt>
                <c:pt idx="4">
                  <c:v>DCRI</c:v>
                </c:pt>
                <c:pt idx="5">
                  <c:v>DOI</c:v>
                </c:pt>
                <c:pt idx="6">
                  <c:v>CTIC</c:v>
                </c:pt>
              </c:strCache>
            </c:strRef>
          </c:cat>
          <c:val>
            <c:numRef>
              <c:f>'ANEXO CONVENIOS'!$C$14:$C$20</c:f>
              <c:numCache>
                <c:formatCode>General</c:formatCode>
                <c:ptCount val="7"/>
                <c:pt idx="0">
                  <c:v>5</c:v>
                </c:pt>
                <c:pt idx="1">
                  <c:v>12</c:v>
                </c:pt>
                <c:pt idx="2">
                  <c:v>4</c:v>
                </c:pt>
                <c:pt idx="3">
                  <c:v>7</c:v>
                </c:pt>
                <c:pt idx="4">
                  <c:v>15</c:v>
                </c:pt>
                <c:pt idx="5">
                  <c:v>1</c:v>
                </c:pt>
                <c:pt idx="6">
                  <c:v>1</c:v>
                </c:pt>
              </c:numCache>
            </c:numRef>
          </c:val>
          <c:extLst>
            <c:ext xmlns:c16="http://schemas.microsoft.com/office/drawing/2014/chart" uri="{C3380CC4-5D6E-409C-BE32-E72D297353CC}">
              <c16:uniqueId val="{00000001-2A63-0D4D-A47A-23EBED8ABAC3}"/>
            </c:ext>
          </c:extLst>
        </c:ser>
        <c:dLbls>
          <c:showLegendKey val="0"/>
          <c:showVal val="0"/>
          <c:showCatName val="0"/>
          <c:showSerName val="0"/>
          <c:showPercent val="0"/>
          <c:showBubbleSize val="0"/>
        </c:dLbls>
        <c:gapWidth val="219"/>
        <c:overlap val="-27"/>
        <c:axId val="1740157023"/>
        <c:axId val="1740161551"/>
      </c:barChart>
      <c:catAx>
        <c:axId val="1740157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40161551"/>
        <c:crosses val="autoZero"/>
        <c:auto val="1"/>
        <c:lblAlgn val="ctr"/>
        <c:lblOffset val="100"/>
        <c:noMultiLvlLbl val="0"/>
      </c:catAx>
      <c:valAx>
        <c:axId val="17401615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40157023"/>
        <c:crosses val="autoZero"/>
        <c:crossBetween val="between"/>
      </c:valAx>
      <c:spPr>
        <a:noFill/>
        <a:ln>
          <a:noFill/>
        </a:ln>
        <a:effectLst/>
      </c:spPr>
    </c:plotArea>
    <c:legend>
      <c:legendPos val="b"/>
      <c:layout>
        <c:manualLayout>
          <c:xMode val="edge"/>
          <c:yMode val="edge"/>
          <c:x val="0.22474414561816136"/>
          <c:y val="0.9272643968284453"/>
          <c:w val="0.55830381429594023"/>
          <c:h val="5.87983209415896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CO"/>
        </a:p>
      </c:txPr>
    </c:title>
    <c:autoTitleDeleted val="0"/>
    <c:plotArea>
      <c:layout/>
      <c:lineChart>
        <c:grouping val="standard"/>
        <c:varyColors val="0"/>
        <c:ser>
          <c:idx val="0"/>
          <c:order val="0"/>
          <c:tx>
            <c:strRef>
              <c:f>'ANEXO CONVENIOS'!$B$47</c:f>
              <c:strCache>
                <c:ptCount val="1"/>
                <c:pt idx="0">
                  <c:v>% Convenios Activos</c:v>
                </c:pt>
              </c:strCache>
            </c:strRef>
          </c:tx>
          <c:spPr>
            <a:ln w="31750" cap="rnd">
              <a:solidFill>
                <a:schemeClr val="accent1"/>
              </a:solidFill>
              <a:round/>
            </a:ln>
            <a:effectLst/>
          </c:spPr>
          <c:marker>
            <c:symbol val="circle"/>
            <c:size val="17"/>
            <c:spPr>
              <a:solidFill>
                <a:schemeClr val="accent1"/>
              </a:solidFill>
              <a:ln>
                <a:noFill/>
              </a:ln>
              <a:effectLst/>
            </c:spPr>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'ANEXO CONVENIOS'!$A$48:$A$54</c:f>
              <c:strCache>
                <c:ptCount val="7"/>
                <c:pt idx="0">
                  <c:v>Facultad de ingenierías</c:v>
                </c:pt>
                <c:pt idx="1">
                  <c:v>Facultad de AyH</c:v>
                </c:pt>
                <c:pt idx="2">
                  <c:v>Facultad de CEyAp</c:v>
                </c:pt>
                <c:pt idx="3">
                  <c:v>Facultad de CEyAd</c:v>
                </c:pt>
                <c:pt idx="4">
                  <c:v>DCRI</c:v>
                </c:pt>
                <c:pt idx="5">
                  <c:v>DOI</c:v>
                </c:pt>
                <c:pt idx="6">
                  <c:v>CTICT</c:v>
                </c:pt>
              </c:strCache>
            </c:strRef>
          </c:cat>
          <c:val>
            <c:numRef>
              <c:f>'ANEXO CONVENIOS'!$B$48:$B$54</c:f>
              <c:numCache>
                <c:formatCode>0%</c:formatCode>
                <c:ptCount val="7"/>
                <c:pt idx="0">
                  <c:v>1</c:v>
                </c:pt>
                <c:pt idx="1">
                  <c:v>1</c:v>
                </c:pt>
                <c:pt idx="2">
                  <c:v>0.5714285714285714</c:v>
                </c:pt>
                <c:pt idx="3">
                  <c:v>0.875</c:v>
                </c:pt>
                <c:pt idx="4">
                  <c:v>0.65217391304347827</c:v>
                </c:pt>
                <c:pt idx="5">
                  <c:v>1</c:v>
                </c:pt>
                <c:pt idx="6">
                  <c:v>1</c:v>
                </c:pt>
              </c:numCache>
            </c:numRef>
          </c:val>
          <c:smooth val="0"/>
          <c:extLst>
            <c:ext xmlns:c16="http://schemas.microsoft.com/office/drawing/2014/chart" uri="{C3380CC4-5D6E-409C-BE32-E72D297353CC}">
              <c16:uniqueId val="{00000000-8041-5A42-8C8E-0915E333AF45}"/>
            </c:ext>
          </c:extLst>
        </c:ser>
        <c:dLbls>
          <c:dLblPos val="ctr"/>
          <c:showLegendKey val="0"/>
          <c:showVal val="1"/>
          <c:showCatName val="0"/>
          <c:showSerName val="0"/>
          <c:showPercent val="0"/>
          <c:showBubbleSize val="0"/>
        </c:dLbls>
        <c:marker val="1"/>
        <c:smooth val="0"/>
        <c:axId val="34375792"/>
        <c:axId val="33936816"/>
      </c:lineChart>
      <c:catAx>
        <c:axId val="3437579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s-CO"/>
          </a:p>
        </c:txPr>
        <c:crossAx val="33936816"/>
        <c:crosses val="autoZero"/>
        <c:auto val="1"/>
        <c:lblAlgn val="ctr"/>
        <c:lblOffset val="100"/>
        <c:noMultiLvlLbl val="0"/>
      </c:catAx>
      <c:valAx>
        <c:axId val="33936816"/>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0%" sourceLinked="1"/>
        <c:majorTickMark val="none"/>
        <c:minorTickMark val="none"/>
        <c:tickLblPos val="nextTo"/>
        <c:crossAx val="3437579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'ANEXO CONVENIOS'!$B$23</c:f>
              <c:strCache>
                <c:ptCount val="1"/>
                <c:pt idx="0">
                  <c:v># Convenios</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DD1-444E-891B-60C190D77873}"/>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DD1-444E-891B-60C190D77873}"/>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DD1-444E-891B-60C190D77873}"/>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5DD1-444E-891B-60C190D77873}"/>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DD1-444E-891B-60C190D77873}"/>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5DD1-444E-891B-60C190D77873}"/>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5DD1-444E-891B-60C190D77873}"/>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5DD1-444E-891B-60C190D77873}"/>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5DD1-444E-891B-60C190D77873}"/>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5DD1-444E-891B-60C190D77873}"/>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5-5DD1-444E-891B-60C190D77873}"/>
              </c:ext>
            </c:extLst>
          </c:dPt>
          <c:dPt>
            <c:idx val="11"/>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7-5DD1-444E-891B-60C190D77873}"/>
              </c:ext>
            </c:extLst>
          </c:dPt>
          <c:dPt>
            <c:idx val="12"/>
            <c:bubble3D val="0"/>
            <c:spPr>
              <a:solidFill>
                <a:schemeClr val="accent1">
                  <a:lumMod val="80000"/>
                  <a:lumOff val="20000"/>
                </a:schemeClr>
              </a:solidFill>
              <a:ln w="19050">
                <a:solidFill>
                  <a:schemeClr val="lt1"/>
                </a:solidFill>
              </a:ln>
              <a:effectLst/>
            </c:spPr>
            <c:extLst>
              <c:ext xmlns:c16="http://schemas.microsoft.com/office/drawing/2014/chart" uri="{C3380CC4-5D6E-409C-BE32-E72D297353CC}">
                <c16:uniqueId val="{00000019-5DD1-444E-891B-60C190D77873}"/>
              </c:ext>
            </c:extLst>
          </c:dPt>
          <c:dPt>
            <c:idx val="13"/>
            <c:bubble3D val="0"/>
            <c:spPr>
              <a:solidFill>
                <a:schemeClr val="accent2">
                  <a:lumMod val="80000"/>
                  <a:lumOff val="20000"/>
                </a:schemeClr>
              </a:solidFill>
              <a:ln w="19050">
                <a:solidFill>
                  <a:schemeClr val="lt1"/>
                </a:solidFill>
              </a:ln>
              <a:effectLst/>
            </c:spPr>
            <c:extLst>
              <c:ext xmlns:c16="http://schemas.microsoft.com/office/drawing/2014/chart" uri="{C3380CC4-5D6E-409C-BE32-E72D297353CC}">
                <c16:uniqueId val="{0000001B-5DD1-444E-891B-60C190D77873}"/>
              </c:ext>
            </c:extLst>
          </c:dPt>
          <c:dPt>
            <c:idx val="14"/>
            <c:bubble3D val="0"/>
            <c:spPr>
              <a:solidFill>
                <a:schemeClr val="accent3">
                  <a:lumMod val="80000"/>
                  <a:lumOff val="20000"/>
                </a:schemeClr>
              </a:solidFill>
              <a:ln w="19050">
                <a:solidFill>
                  <a:schemeClr val="lt1"/>
                </a:solidFill>
              </a:ln>
              <a:effectLst/>
            </c:spPr>
            <c:extLst>
              <c:ext xmlns:c16="http://schemas.microsoft.com/office/drawing/2014/chart" uri="{C3380CC4-5D6E-409C-BE32-E72D297353CC}">
                <c16:uniqueId val="{0000001D-5DD1-444E-891B-60C190D77873}"/>
              </c:ext>
            </c:extLst>
          </c:dPt>
          <c:dPt>
            <c:idx val="15"/>
            <c:bubble3D val="0"/>
            <c:spPr>
              <a:solidFill>
                <a:schemeClr val="accent4">
                  <a:lumMod val="80000"/>
                  <a:lumOff val="20000"/>
                </a:schemeClr>
              </a:solidFill>
              <a:ln w="19050">
                <a:solidFill>
                  <a:schemeClr val="lt1"/>
                </a:solidFill>
              </a:ln>
              <a:effectLst/>
            </c:spPr>
            <c:extLst>
              <c:ext xmlns:c16="http://schemas.microsoft.com/office/drawing/2014/chart" uri="{C3380CC4-5D6E-409C-BE32-E72D297353CC}">
                <c16:uniqueId val="{0000001F-5DD1-444E-891B-60C190D77873}"/>
              </c:ext>
            </c:extLst>
          </c:dPt>
          <c:cat>
            <c:strRef>
              <c:f>'ANEXO CONVENIOS'!$A$24:$A$39</c:f>
              <c:strCache>
                <c:ptCount val="16"/>
                <c:pt idx="0">
                  <c:v>Alemania</c:v>
                </c:pt>
                <c:pt idx="1">
                  <c:v>Argentina</c:v>
                </c:pt>
                <c:pt idx="2">
                  <c:v>Brasil</c:v>
                </c:pt>
                <c:pt idx="3">
                  <c:v>EEUU</c:v>
                </c:pt>
                <c:pt idx="4">
                  <c:v>Reino Unido</c:v>
                </c:pt>
                <c:pt idx="5">
                  <c:v>Nueva Zelanda</c:v>
                </c:pt>
                <c:pt idx="6">
                  <c:v>Chile</c:v>
                </c:pt>
                <c:pt idx="7">
                  <c:v>España</c:v>
                </c:pt>
                <c:pt idx="8">
                  <c:v>Francia</c:v>
                </c:pt>
                <c:pt idx="9">
                  <c:v>Perú</c:v>
                </c:pt>
                <c:pt idx="10">
                  <c:v>Panamá</c:v>
                </c:pt>
                <c:pt idx="11">
                  <c:v>México</c:v>
                </c:pt>
                <c:pt idx="12">
                  <c:v>Italia</c:v>
                </c:pt>
                <c:pt idx="13">
                  <c:v>Portugal</c:v>
                </c:pt>
                <c:pt idx="14">
                  <c:v>Suecia</c:v>
                </c:pt>
                <c:pt idx="15">
                  <c:v>TOTAL</c:v>
                </c:pt>
              </c:strCache>
            </c:strRef>
          </c:cat>
          <c:val>
            <c:numRef>
              <c:f>'ANEXO CONVENIOS'!$B$24:$B$39</c:f>
              <c:numCache>
                <c:formatCode>General</c:formatCode>
                <c:ptCount val="16"/>
                <c:pt idx="0">
                  <c:v>2</c:v>
                </c:pt>
                <c:pt idx="1">
                  <c:v>3</c:v>
                </c:pt>
                <c:pt idx="2">
                  <c:v>4</c:v>
                </c:pt>
                <c:pt idx="3">
                  <c:v>5</c:v>
                </c:pt>
                <c:pt idx="4">
                  <c:v>2</c:v>
                </c:pt>
                <c:pt idx="5">
                  <c:v>1</c:v>
                </c:pt>
                <c:pt idx="6">
                  <c:v>3</c:v>
                </c:pt>
                <c:pt idx="7">
                  <c:v>5</c:v>
                </c:pt>
                <c:pt idx="8">
                  <c:v>1</c:v>
                </c:pt>
                <c:pt idx="9">
                  <c:v>5</c:v>
                </c:pt>
                <c:pt idx="10">
                  <c:v>1</c:v>
                </c:pt>
                <c:pt idx="11">
                  <c:v>22</c:v>
                </c:pt>
                <c:pt idx="12">
                  <c:v>1</c:v>
                </c:pt>
                <c:pt idx="13">
                  <c:v>1</c:v>
                </c:pt>
                <c:pt idx="14">
                  <c:v>1</c:v>
                </c:pt>
                <c:pt idx="15">
                  <c:v>57</c:v>
                </c:pt>
              </c:numCache>
            </c:numRef>
          </c:val>
          <c:extLst>
            <c:ext xmlns:c16="http://schemas.microsoft.com/office/drawing/2014/chart" uri="{C3380CC4-5D6E-409C-BE32-E72D297353CC}">
              <c16:uniqueId val="{00000020-5DD1-444E-891B-60C190D77873}"/>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CO"/>
        </a:p>
      </c:txPr>
    </c:title>
    <c:autoTitleDeleted val="0"/>
    <c:plotArea>
      <c:layout/>
      <c:lineChart>
        <c:grouping val="standard"/>
        <c:varyColors val="0"/>
        <c:ser>
          <c:idx val="0"/>
          <c:order val="0"/>
          <c:tx>
            <c:strRef>
              <c:f>'ANEXO CONVENIOS'!$B$47</c:f>
              <c:strCache>
                <c:ptCount val="1"/>
                <c:pt idx="0">
                  <c:v>% Convenios Activos</c:v>
                </c:pt>
              </c:strCache>
            </c:strRef>
          </c:tx>
          <c:spPr>
            <a:ln w="31750" cap="rnd">
              <a:solidFill>
                <a:schemeClr val="accent1"/>
              </a:solidFill>
              <a:round/>
            </a:ln>
            <a:effectLst/>
          </c:spPr>
          <c:marker>
            <c:symbol val="circle"/>
            <c:size val="17"/>
            <c:spPr>
              <a:solidFill>
                <a:schemeClr val="accent1"/>
              </a:solidFill>
              <a:ln>
                <a:noFill/>
              </a:ln>
              <a:effectLst/>
            </c:spPr>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'ANEXO CONVENIOS'!$A$48:$A$54</c:f>
              <c:strCache>
                <c:ptCount val="7"/>
                <c:pt idx="0">
                  <c:v>Facultad de ingenierías</c:v>
                </c:pt>
                <c:pt idx="1">
                  <c:v>Facultad de AyH</c:v>
                </c:pt>
                <c:pt idx="2">
                  <c:v>Facultad de CEyAp</c:v>
                </c:pt>
                <c:pt idx="3">
                  <c:v>Facultad de CEyAd</c:v>
                </c:pt>
                <c:pt idx="4">
                  <c:v>DCRI</c:v>
                </c:pt>
                <c:pt idx="5">
                  <c:v>DOI</c:v>
                </c:pt>
                <c:pt idx="6">
                  <c:v>CTICT</c:v>
                </c:pt>
              </c:strCache>
            </c:strRef>
          </c:cat>
          <c:val>
            <c:numRef>
              <c:f>'ANEXO CONVENIOS'!$B$48:$B$54</c:f>
              <c:numCache>
                <c:formatCode>0%</c:formatCode>
                <c:ptCount val="7"/>
                <c:pt idx="0">
                  <c:v>1</c:v>
                </c:pt>
                <c:pt idx="1">
                  <c:v>1</c:v>
                </c:pt>
                <c:pt idx="2">
                  <c:v>0.5714285714285714</c:v>
                </c:pt>
                <c:pt idx="3">
                  <c:v>0.875</c:v>
                </c:pt>
                <c:pt idx="4">
                  <c:v>0.65217391304347827</c:v>
                </c:pt>
                <c:pt idx="5">
                  <c:v>1</c:v>
                </c:pt>
                <c:pt idx="6">
                  <c:v>1</c:v>
                </c:pt>
              </c:numCache>
            </c:numRef>
          </c:val>
          <c:smooth val="0"/>
          <c:extLst>
            <c:ext xmlns:c16="http://schemas.microsoft.com/office/drawing/2014/chart" uri="{C3380CC4-5D6E-409C-BE32-E72D297353CC}">
              <c16:uniqueId val="{00000000-76ED-BE4A-8B5E-5B9F513D192F}"/>
            </c:ext>
          </c:extLst>
        </c:ser>
        <c:dLbls>
          <c:dLblPos val="ctr"/>
          <c:showLegendKey val="0"/>
          <c:showVal val="1"/>
          <c:showCatName val="0"/>
          <c:showSerName val="0"/>
          <c:showPercent val="0"/>
          <c:showBubbleSize val="0"/>
        </c:dLbls>
        <c:marker val="1"/>
        <c:smooth val="0"/>
        <c:axId val="34375792"/>
        <c:axId val="33936816"/>
      </c:lineChart>
      <c:catAx>
        <c:axId val="3437579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s-CO"/>
          </a:p>
        </c:txPr>
        <c:crossAx val="33936816"/>
        <c:crosses val="autoZero"/>
        <c:auto val="1"/>
        <c:lblAlgn val="ctr"/>
        <c:lblOffset val="100"/>
        <c:noMultiLvlLbl val="0"/>
      </c:catAx>
      <c:valAx>
        <c:axId val="33936816"/>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0%" sourceLinked="1"/>
        <c:majorTickMark val="none"/>
        <c:minorTickMark val="none"/>
        <c:tickLblPos val="nextTo"/>
        <c:crossAx val="3437579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'ANEXO CONVENIOS'!$B$23</c:f>
              <c:strCache>
                <c:ptCount val="1"/>
                <c:pt idx="0">
                  <c:v># Convenios</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9A0-9D47-AD4F-EDE03DFCAB08}"/>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9A0-9D47-AD4F-EDE03DFCAB0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9A0-9D47-AD4F-EDE03DFCAB0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59A0-9D47-AD4F-EDE03DFCAB08}"/>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9A0-9D47-AD4F-EDE03DFCAB08}"/>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59A0-9D47-AD4F-EDE03DFCAB08}"/>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59A0-9D47-AD4F-EDE03DFCAB08}"/>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59A0-9D47-AD4F-EDE03DFCAB08}"/>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59A0-9D47-AD4F-EDE03DFCAB08}"/>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59A0-9D47-AD4F-EDE03DFCAB08}"/>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5-59A0-9D47-AD4F-EDE03DFCAB08}"/>
              </c:ext>
            </c:extLst>
          </c:dPt>
          <c:dPt>
            <c:idx val="11"/>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7-59A0-9D47-AD4F-EDE03DFCAB08}"/>
              </c:ext>
            </c:extLst>
          </c:dPt>
          <c:dPt>
            <c:idx val="12"/>
            <c:bubble3D val="0"/>
            <c:spPr>
              <a:solidFill>
                <a:schemeClr val="accent1">
                  <a:lumMod val="80000"/>
                  <a:lumOff val="20000"/>
                </a:schemeClr>
              </a:solidFill>
              <a:ln w="19050">
                <a:solidFill>
                  <a:schemeClr val="lt1"/>
                </a:solidFill>
              </a:ln>
              <a:effectLst/>
            </c:spPr>
            <c:extLst>
              <c:ext xmlns:c16="http://schemas.microsoft.com/office/drawing/2014/chart" uri="{C3380CC4-5D6E-409C-BE32-E72D297353CC}">
                <c16:uniqueId val="{00000019-59A0-9D47-AD4F-EDE03DFCAB08}"/>
              </c:ext>
            </c:extLst>
          </c:dPt>
          <c:dPt>
            <c:idx val="13"/>
            <c:bubble3D val="0"/>
            <c:spPr>
              <a:solidFill>
                <a:schemeClr val="accent2">
                  <a:lumMod val="80000"/>
                  <a:lumOff val="20000"/>
                </a:schemeClr>
              </a:solidFill>
              <a:ln w="19050">
                <a:solidFill>
                  <a:schemeClr val="lt1"/>
                </a:solidFill>
              </a:ln>
              <a:effectLst/>
            </c:spPr>
            <c:extLst>
              <c:ext xmlns:c16="http://schemas.microsoft.com/office/drawing/2014/chart" uri="{C3380CC4-5D6E-409C-BE32-E72D297353CC}">
                <c16:uniqueId val="{0000001B-59A0-9D47-AD4F-EDE03DFCAB08}"/>
              </c:ext>
            </c:extLst>
          </c:dPt>
          <c:dPt>
            <c:idx val="14"/>
            <c:bubble3D val="0"/>
            <c:spPr>
              <a:solidFill>
                <a:schemeClr val="accent3">
                  <a:lumMod val="80000"/>
                  <a:lumOff val="20000"/>
                </a:schemeClr>
              </a:solidFill>
              <a:ln w="19050">
                <a:solidFill>
                  <a:schemeClr val="lt1"/>
                </a:solidFill>
              </a:ln>
              <a:effectLst/>
            </c:spPr>
            <c:extLst>
              <c:ext xmlns:c16="http://schemas.microsoft.com/office/drawing/2014/chart" uri="{C3380CC4-5D6E-409C-BE32-E72D297353CC}">
                <c16:uniqueId val="{0000001D-59A0-9D47-AD4F-EDE03DFCAB08}"/>
              </c:ext>
            </c:extLst>
          </c:dPt>
          <c:dPt>
            <c:idx val="15"/>
            <c:bubble3D val="0"/>
            <c:spPr>
              <a:solidFill>
                <a:schemeClr val="accent4">
                  <a:lumMod val="80000"/>
                  <a:lumOff val="20000"/>
                </a:schemeClr>
              </a:solidFill>
              <a:ln w="19050">
                <a:solidFill>
                  <a:schemeClr val="lt1"/>
                </a:solidFill>
              </a:ln>
              <a:effectLst/>
            </c:spPr>
            <c:extLst>
              <c:ext xmlns:c16="http://schemas.microsoft.com/office/drawing/2014/chart" uri="{C3380CC4-5D6E-409C-BE32-E72D297353CC}">
                <c16:uniqueId val="{0000001F-59A0-9D47-AD4F-EDE03DFCAB08}"/>
              </c:ext>
            </c:extLst>
          </c:dPt>
          <c:cat>
            <c:strRef>
              <c:f>'ANEXO CONVENIOS'!$A$24:$A$39</c:f>
              <c:strCache>
                <c:ptCount val="16"/>
                <c:pt idx="0">
                  <c:v>Alemania</c:v>
                </c:pt>
                <c:pt idx="1">
                  <c:v>Argentina</c:v>
                </c:pt>
                <c:pt idx="2">
                  <c:v>Brasil</c:v>
                </c:pt>
                <c:pt idx="3">
                  <c:v>EEUU</c:v>
                </c:pt>
                <c:pt idx="4">
                  <c:v>Reino Unido</c:v>
                </c:pt>
                <c:pt idx="5">
                  <c:v>Nueva Zelanda</c:v>
                </c:pt>
                <c:pt idx="6">
                  <c:v>Chile</c:v>
                </c:pt>
                <c:pt idx="7">
                  <c:v>España</c:v>
                </c:pt>
                <c:pt idx="8">
                  <c:v>Francia</c:v>
                </c:pt>
                <c:pt idx="9">
                  <c:v>Perú</c:v>
                </c:pt>
                <c:pt idx="10">
                  <c:v>Panamá</c:v>
                </c:pt>
                <c:pt idx="11">
                  <c:v>México</c:v>
                </c:pt>
                <c:pt idx="12">
                  <c:v>Italia</c:v>
                </c:pt>
                <c:pt idx="13">
                  <c:v>Portugal</c:v>
                </c:pt>
                <c:pt idx="14">
                  <c:v>Suecia</c:v>
                </c:pt>
                <c:pt idx="15">
                  <c:v>TOTAL</c:v>
                </c:pt>
              </c:strCache>
            </c:strRef>
          </c:cat>
          <c:val>
            <c:numRef>
              <c:f>'ANEXO CONVENIOS'!$B$24:$B$39</c:f>
              <c:numCache>
                <c:formatCode>General</c:formatCode>
                <c:ptCount val="16"/>
                <c:pt idx="0">
                  <c:v>2</c:v>
                </c:pt>
                <c:pt idx="1">
                  <c:v>3</c:v>
                </c:pt>
                <c:pt idx="2">
                  <c:v>4</c:v>
                </c:pt>
                <c:pt idx="3">
                  <c:v>5</c:v>
                </c:pt>
                <c:pt idx="4">
                  <c:v>2</c:v>
                </c:pt>
                <c:pt idx="5">
                  <c:v>1</c:v>
                </c:pt>
                <c:pt idx="6">
                  <c:v>3</c:v>
                </c:pt>
                <c:pt idx="7">
                  <c:v>5</c:v>
                </c:pt>
                <c:pt idx="8">
                  <c:v>1</c:v>
                </c:pt>
                <c:pt idx="9">
                  <c:v>5</c:v>
                </c:pt>
                <c:pt idx="10">
                  <c:v>1</c:v>
                </c:pt>
                <c:pt idx="11">
                  <c:v>22</c:v>
                </c:pt>
                <c:pt idx="12">
                  <c:v>1</c:v>
                </c:pt>
                <c:pt idx="13">
                  <c:v>1</c:v>
                </c:pt>
                <c:pt idx="14">
                  <c:v>1</c:v>
                </c:pt>
                <c:pt idx="15">
                  <c:v>57</c:v>
                </c:pt>
              </c:numCache>
            </c:numRef>
          </c:val>
          <c:extLst>
            <c:ext xmlns:c16="http://schemas.microsoft.com/office/drawing/2014/chart" uri="{C3380CC4-5D6E-409C-BE32-E72D297353CC}">
              <c16:uniqueId val="{00000020-59A0-9D47-AD4F-EDE03DFCAB0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Convenios Internacionales Activos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'ANEXO CONVENIOS'!$B$12:$B$13</c:f>
              <c:strCache>
                <c:ptCount val="2"/>
                <c:pt idx="0">
                  <c:v>Convenios Internacionales Activos</c:v>
                </c:pt>
                <c:pt idx="1">
                  <c:v>Total Convenios</c:v>
                </c:pt>
              </c:strCache>
            </c:strRef>
          </c:tx>
          <c:spPr>
            <a:solidFill>
              <a:schemeClr val="accent1"/>
            </a:solidFill>
            <a:ln>
              <a:noFill/>
            </a:ln>
            <a:effectLst/>
          </c:spPr>
          <c:invertIfNegative val="0"/>
          <c:cat>
            <c:strRef>
              <c:f>'ANEXO CONVENIOS'!$A$14:$A$20</c:f>
              <c:strCache>
                <c:ptCount val="7"/>
                <c:pt idx="0">
                  <c:v>Facultad de ingenierías</c:v>
                </c:pt>
                <c:pt idx="1">
                  <c:v>Facultad de AyH</c:v>
                </c:pt>
                <c:pt idx="2">
                  <c:v>Facultad de CEyAp</c:v>
                </c:pt>
                <c:pt idx="3">
                  <c:v>Facultad de CEyAd</c:v>
                </c:pt>
                <c:pt idx="4">
                  <c:v>DCRI</c:v>
                </c:pt>
                <c:pt idx="5">
                  <c:v>DOI</c:v>
                </c:pt>
                <c:pt idx="6">
                  <c:v>CTIC</c:v>
                </c:pt>
              </c:strCache>
            </c:strRef>
          </c:cat>
          <c:val>
            <c:numRef>
              <c:f>'ANEXO CONVENIOS'!$B$14:$B$20</c:f>
              <c:numCache>
                <c:formatCode>General</c:formatCode>
                <c:ptCount val="7"/>
                <c:pt idx="0">
                  <c:v>5</c:v>
                </c:pt>
                <c:pt idx="1">
                  <c:v>12</c:v>
                </c:pt>
                <c:pt idx="2">
                  <c:v>7</c:v>
                </c:pt>
                <c:pt idx="3">
                  <c:v>8</c:v>
                </c:pt>
                <c:pt idx="4">
                  <c:v>23</c:v>
                </c:pt>
                <c:pt idx="5">
                  <c:v>1</c:v>
                </c:pt>
                <c:pt idx="6">
                  <c:v>1</c:v>
                </c:pt>
              </c:numCache>
            </c:numRef>
          </c:val>
          <c:extLst>
            <c:ext xmlns:c16="http://schemas.microsoft.com/office/drawing/2014/chart" uri="{C3380CC4-5D6E-409C-BE32-E72D297353CC}">
              <c16:uniqueId val="{00000000-9A7E-4849-BFAA-8EFEED8F664D}"/>
            </c:ext>
          </c:extLst>
        </c:ser>
        <c:ser>
          <c:idx val="1"/>
          <c:order val="1"/>
          <c:tx>
            <c:strRef>
              <c:f>'ANEXO CONVENIOS'!$C$12:$C$13</c:f>
              <c:strCache>
                <c:ptCount val="2"/>
                <c:pt idx="0">
                  <c:v>Convenios Internacionales Activos</c:v>
                </c:pt>
                <c:pt idx="1">
                  <c:v>Activos</c:v>
                </c:pt>
              </c:strCache>
            </c:strRef>
          </c:tx>
          <c:spPr>
            <a:solidFill>
              <a:schemeClr val="accent2"/>
            </a:solidFill>
            <a:ln>
              <a:noFill/>
            </a:ln>
            <a:effectLst/>
          </c:spPr>
          <c:invertIfNegative val="0"/>
          <c:cat>
            <c:strRef>
              <c:f>'ANEXO CONVENIOS'!$A$14:$A$20</c:f>
              <c:strCache>
                <c:ptCount val="7"/>
                <c:pt idx="0">
                  <c:v>Facultad de ingenierías</c:v>
                </c:pt>
                <c:pt idx="1">
                  <c:v>Facultad de AyH</c:v>
                </c:pt>
                <c:pt idx="2">
                  <c:v>Facultad de CEyAp</c:v>
                </c:pt>
                <c:pt idx="3">
                  <c:v>Facultad de CEyAd</c:v>
                </c:pt>
                <c:pt idx="4">
                  <c:v>DCRI</c:v>
                </c:pt>
                <c:pt idx="5">
                  <c:v>DOI</c:v>
                </c:pt>
                <c:pt idx="6">
                  <c:v>CTIC</c:v>
                </c:pt>
              </c:strCache>
            </c:strRef>
          </c:cat>
          <c:val>
            <c:numRef>
              <c:f>'ANEXO CONVENIOS'!$C$14:$C$20</c:f>
              <c:numCache>
                <c:formatCode>General</c:formatCode>
                <c:ptCount val="7"/>
                <c:pt idx="0">
                  <c:v>5</c:v>
                </c:pt>
                <c:pt idx="1">
                  <c:v>12</c:v>
                </c:pt>
                <c:pt idx="2">
                  <c:v>4</c:v>
                </c:pt>
                <c:pt idx="3">
                  <c:v>7</c:v>
                </c:pt>
                <c:pt idx="4">
                  <c:v>15</c:v>
                </c:pt>
                <c:pt idx="5">
                  <c:v>1</c:v>
                </c:pt>
                <c:pt idx="6">
                  <c:v>1</c:v>
                </c:pt>
              </c:numCache>
            </c:numRef>
          </c:val>
          <c:extLst>
            <c:ext xmlns:c16="http://schemas.microsoft.com/office/drawing/2014/chart" uri="{C3380CC4-5D6E-409C-BE32-E72D297353CC}">
              <c16:uniqueId val="{00000001-9A7E-4849-BFAA-8EFEED8F664D}"/>
            </c:ext>
          </c:extLst>
        </c:ser>
        <c:dLbls>
          <c:showLegendKey val="0"/>
          <c:showVal val="0"/>
          <c:showCatName val="0"/>
          <c:showSerName val="0"/>
          <c:showPercent val="0"/>
          <c:showBubbleSize val="0"/>
        </c:dLbls>
        <c:gapWidth val="219"/>
        <c:overlap val="-27"/>
        <c:axId val="1740157023"/>
        <c:axId val="1740161551"/>
      </c:barChart>
      <c:catAx>
        <c:axId val="1740157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40161551"/>
        <c:crosses val="autoZero"/>
        <c:auto val="1"/>
        <c:lblAlgn val="ctr"/>
        <c:lblOffset val="100"/>
        <c:noMultiLvlLbl val="0"/>
      </c:catAx>
      <c:valAx>
        <c:axId val="17401615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4015702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IMPACTO!$D$24</c:f>
              <c:strCache>
                <c:ptCount val="1"/>
                <c:pt idx="0">
                  <c:v>Número de estudiantes y docentes beneficiarios de las estrategias de internacionalización
</c:v>
                </c:pt>
              </c:strCache>
            </c:strRef>
          </c:tx>
          <c:spPr>
            <a:solidFill>
              <a:schemeClr val="accent1"/>
            </a:solidFill>
            <a:ln>
              <a:noFill/>
            </a:ln>
            <a:effectLst/>
          </c:spPr>
          <c:invertIfNegative val="0"/>
          <c:cat>
            <c:strRef>
              <c:f>IMPACTO!$C$25:$C$30</c:f>
              <c:strCache>
                <c:ptCount val="6"/>
                <c:pt idx="0">
                  <c:v>Ciudad Global</c:v>
                </c:pt>
                <c:pt idx="1">
                  <c:v>Escuelas de Verano e Invierno</c:v>
                </c:pt>
                <c:pt idx="2">
                  <c:v>Internacionalización curricular entre pares nacionales e internacionales</c:v>
                </c:pt>
                <c:pt idx="3">
                  <c:v>Eventos/congresos</c:v>
                </c:pt>
                <c:pt idx="4">
                  <c:v>Asesorías DCRI</c:v>
                </c:pt>
                <c:pt idx="5">
                  <c:v>Plataformas de movilidad (convenios y redes)</c:v>
                </c:pt>
              </c:strCache>
            </c:strRef>
          </c:cat>
          <c:val>
            <c:numRef>
              <c:f>IMPACTO!$D$25:$D$30</c:f>
              <c:numCache>
                <c:formatCode>General</c:formatCode>
                <c:ptCount val="6"/>
                <c:pt idx="0">
                  <c:v>1511</c:v>
                </c:pt>
                <c:pt idx="1">
                  <c:v>499</c:v>
                </c:pt>
                <c:pt idx="2">
                  <c:v>22</c:v>
                </c:pt>
                <c:pt idx="3">
                  <c:v>193</c:v>
                </c:pt>
                <c:pt idx="4">
                  <c:v>85</c:v>
                </c:pt>
                <c:pt idx="5">
                  <c:v>470</c:v>
                </c:pt>
              </c:numCache>
            </c:numRef>
          </c:val>
          <c:extLst>
            <c:ext xmlns:c16="http://schemas.microsoft.com/office/drawing/2014/chart" uri="{C3380CC4-5D6E-409C-BE32-E72D297353CC}">
              <c16:uniqueId val="{00000000-5DA9-CF4B-B98B-340E27945FBF}"/>
            </c:ext>
          </c:extLst>
        </c:ser>
        <c:dLbls>
          <c:showLegendKey val="0"/>
          <c:showVal val="0"/>
          <c:showCatName val="0"/>
          <c:showSerName val="0"/>
          <c:showPercent val="0"/>
          <c:showBubbleSize val="0"/>
        </c:dLbls>
        <c:gapWidth val="219"/>
        <c:overlap val="-27"/>
        <c:axId val="1981504016"/>
        <c:axId val="1981494112"/>
      </c:barChart>
      <c:catAx>
        <c:axId val="19815040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81494112"/>
        <c:crosses val="autoZero"/>
        <c:auto val="1"/>
        <c:lblAlgn val="ctr"/>
        <c:lblOffset val="100"/>
        <c:noMultiLvlLbl val="0"/>
      </c:catAx>
      <c:valAx>
        <c:axId val="19814941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815040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3">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75000"/>
                <a:lumOff val="25000"/>
              </a:schemeClr>
            </a:gs>
            <a:gs pos="0">
              <a:schemeClr val="dk1">
                <a:lumMod val="65000"/>
                <a:lumOff val="3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dk1">
                <a:lumMod val="75000"/>
                <a:lumOff val="25000"/>
                <a:alpha val="25000"/>
              </a:schemeClr>
            </a:gs>
            <a:gs pos="0">
              <a:schemeClr val="dk1">
                <a:lumMod val="65000"/>
                <a:lumOff val="35000"/>
                <a:alpha val="25000"/>
              </a:schemeClr>
            </a:gs>
          </a:gsLst>
          <a:lin ang="5400000" scaled="0"/>
        </a:gra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styleClr val="auto"/>
    </cs:fillRef>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17"/>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styleClr val="auto"/>
    </cs:fillRef>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17"/>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3.gif"/><Relationship Id="rId7"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png"/><Relationship Id="rId10" Type="http://schemas.openxmlformats.org/officeDocument/2006/relationships/chart" Target="../charts/chart4.xml"/><Relationship Id="rId4" Type="http://schemas.openxmlformats.org/officeDocument/2006/relationships/image" Target="../media/image4.jpeg"/><Relationship Id="rId9" Type="http://schemas.openxmlformats.org/officeDocument/2006/relationships/chart" Target="../charts/chart3.xml"/></Relationships>
</file>

<file path=xl/drawings/_rels/drawing2.xml.rels><?xml version="1.0" encoding="UTF-8" standalone="yes"?>
<Relationships xmlns="http://schemas.openxmlformats.org/package/2006/relationships"><Relationship Id="rId8" Type="http://schemas.openxmlformats.org/officeDocument/2006/relationships/chart" Target="../charts/chart5.xml"/><Relationship Id="rId13" Type="http://schemas.openxmlformats.org/officeDocument/2006/relationships/chart" Target="../charts/chart8.xml"/><Relationship Id="rId3" Type="http://schemas.openxmlformats.org/officeDocument/2006/relationships/image" Target="../media/image3.gif"/><Relationship Id="rId7" Type="http://schemas.openxmlformats.org/officeDocument/2006/relationships/image" Target="../media/image10.jpeg"/><Relationship Id="rId12" Type="http://schemas.openxmlformats.org/officeDocument/2006/relationships/image" Target="../media/image12.png"/><Relationship Id="rId2" Type="http://schemas.openxmlformats.org/officeDocument/2006/relationships/image" Target="../media/image7.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chart" Target="../charts/chart7.xml"/><Relationship Id="rId5" Type="http://schemas.openxmlformats.org/officeDocument/2006/relationships/image" Target="../media/image8.png"/><Relationship Id="rId15" Type="http://schemas.openxmlformats.org/officeDocument/2006/relationships/chart" Target="../charts/chart9.xml"/><Relationship Id="rId10" Type="http://schemas.openxmlformats.org/officeDocument/2006/relationships/image" Target="../media/image11.png"/><Relationship Id="rId4" Type="http://schemas.openxmlformats.org/officeDocument/2006/relationships/image" Target="../media/image4.jpeg"/><Relationship Id="rId9" Type="http://schemas.openxmlformats.org/officeDocument/2006/relationships/chart" Target="../charts/chart6.xml"/><Relationship Id="rId14" Type="http://schemas.openxmlformats.org/officeDocument/2006/relationships/image" Target="../media/image13.png"/></Relationships>
</file>

<file path=xl/drawings/_rels/drawing3.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chart" Target="../charts/chart11.xml"/><Relationship Id="rId1" Type="http://schemas.openxmlformats.org/officeDocument/2006/relationships/chart" Target="../charts/chart10.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image" Target="../media/image3.gif"/><Relationship Id="rId7" Type="http://schemas.openxmlformats.org/officeDocument/2006/relationships/image" Target="../media/image10.jpeg"/><Relationship Id="rId2" Type="http://schemas.openxmlformats.org/officeDocument/2006/relationships/image" Target="../media/image14.png"/><Relationship Id="rId1" Type="http://schemas.openxmlformats.org/officeDocument/2006/relationships/image" Target="../media/image1.png"/><Relationship Id="rId6" Type="http://schemas.openxmlformats.org/officeDocument/2006/relationships/image" Target="../media/image9.png"/><Relationship Id="rId5" Type="http://schemas.openxmlformats.org/officeDocument/2006/relationships/image" Target="../media/image8.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233892</xdr:colOff>
      <xdr:row>1</xdr:row>
      <xdr:rowOff>76200</xdr:rowOff>
    </xdr:from>
    <xdr:to>
      <xdr:col>1</xdr:col>
      <xdr:colOff>1485900</xdr:colOff>
      <xdr:row>3</xdr:row>
      <xdr:rowOff>63500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1542" y="276225"/>
          <a:ext cx="1252008" cy="501650"/>
        </a:xfrm>
        <a:prstGeom prst="rect">
          <a:avLst/>
        </a:prstGeom>
      </xdr:spPr>
    </xdr:pic>
    <xdr:clientData/>
  </xdr:twoCellAnchor>
  <xdr:twoCellAnchor editAs="oneCell">
    <xdr:from>
      <xdr:col>15</xdr:col>
      <xdr:colOff>487681</xdr:colOff>
      <xdr:row>48</xdr:row>
      <xdr:rowOff>9577</xdr:rowOff>
    </xdr:from>
    <xdr:to>
      <xdr:col>15</xdr:col>
      <xdr:colOff>769621</xdr:colOff>
      <xdr:row>48</xdr:row>
      <xdr:rowOff>292139</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594456" y="31594477"/>
          <a:ext cx="281940" cy="282562"/>
        </a:xfrm>
        <a:prstGeom prst="rect">
          <a:avLst/>
        </a:prstGeom>
      </xdr:spPr>
    </xdr:pic>
    <xdr:clientData/>
  </xdr:twoCellAnchor>
  <xdr:twoCellAnchor editAs="oneCell">
    <xdr:from>
      <xdr:col>4</xdr:col>
      <xdr:colOff>990601</xdr:colOff>
      <xdr:row>48</xdr:row>
      <xdr:rowOff>10161</xdr:rowOff>
    </xdr:from>
    <xdr:to>
      <xdr:col>5</xdr:col>
      <xdr:colOff>65406</xdr:colOff>
      <xdr:row>48</xdr:row>
      <xdr:rowOff>307963</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534026" y="31595061"/>
          <a:ext cx="300355" cy="297802"/>
        </a:xfrm>
        <a:prstGeom prst="rect">
          <a:avLst/>
        </a:prstGeom>
      </xdr:spPr>
    </xdr:pic>
    <xdr:clientData/>
  </xdr:twoCellAnchor>
  <xdr:twoCellAnchor editAs="oneCell">
    <xdr:from>
      <xdr:col>9</xdr:col>
      <xdr:colOff>1228900</xdr:colOff>
      <xdr:row>48</xdr:row>
      <xdr:rowOff>30481</xdr:rowOff>
    </xdr:from>
    <xdr:to>
      <xdr:col>10</xdr:col>
      <xdr:colOff>297067</xdr:colOff>
      <xdr:row>48</xdr:row>
      <xdr:rowOff>325641</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058700" y="31615381"/>
          <a:ext cx="296892" cy="295160"/>
        </a:xfrm>
        <a:prstGeom prst="rect">
          <a:avLst/>
        </a:prstGeom>
      </xdr:spPr>
    </xdr:pic>
    <xdr:clientData/>
  </xdr:twoCellAnchor>
  <xdr:twoCellAnchor editAs="oneCell">
    <xdr:from>
      <xdr:col>4</xdr:col>
      <xdr:colOff>952501</xdr:colOff>
      <xdr:row>53</xdr:row>
      <xdr:rowOff>82551</xdr:rowOff>
    </xdr:from>
    <xdr:to>
      <xdr:col>5</xdr:col>
      <xdr:colOff>27306</xdr:colOff>
      <xdr:row>53</xdr:row>
      <xdr:rowOff>380354</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495926" y="33286701"/>
          <a:ext cx="300355" cy="297803"/>
        </a:xfrm>
        <a:prstGeom prst="rect">
          <a:avLst/>
        </a:prstGeom>
      </xdr:spPr>
    </xdr:pic>
    <xdr:clientData/>
  </xdr:twoCellAnchor>
  <xdr:twoCellAnchor editAs="oneCell">
    <xdr:from>
      <xdr:col>9</xdr:col>
      <xdr:colOff>1359132</xdr:colOff>
      <xdr:row>53</xdr:row>
      <xdr:rowOff>38101</xdr:rowOff>
    </xdr:from>
    <xdr:to>
      <xdr:col>10</xdr:col>
      <xdr:colOff>293949</xdr:colOff>
      <xdr:row>53</xdr:row>
      <xdr:rowOff>333262</xdr:rowOff>
    </xdr:to>
    <xdr:pic>
      <xdr:nvPicPr>
        <xdr:cNvPr id="7" name="Imagen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055582" y="33242251"/>
          <a:ext cx="296892" cy="295161"/>
        </a:xfrm>
        <a:prstGeom prst="rect">
          <a:avLst/>
        </a:prstGeom>
      </xdr:spPr>
    </xdr:pic>
    <xdr:clientData/>
  </xdr:twoCellAnchor>
  <xdr:twoCellAnchor editAs="oneCell">
    <xdr:from>
      <xdr:col>15</xdr:col>
      <xdr:colOff>109931</xdr:colOff>
      <xdr:row>53</xdr:row>
      <xdr:rowOff>48672</xdr:rowOff>
    </xdr:from>
    <xdr:to>
      <xdr:col>15</xdr:col>
      <xdr:colOff>391871</xdr:colOff>
      <xdr:row>53</xdr:row>
      <xdr:rowOff>331235</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216706" y="33252822"/>
          <a:ext cx="281940" cy="282563"/>
        </a:xfrm>
        <a:prstGeom prst="rect">
          <a:avLst/>
        </a:prstGeom>
      </xdr:spPr>
    </xdr:pic>
    <xdr:clientData/>
  </xdr:twoCellAnchor>
  <xdr:twoCellAnchor editAs="oneCell">
    <xdr:from>
      <xdr:col>14</xdr:col>
      <xdr:colOff>647251</xdr:colOff>
      <xdr:row>56</xdr:row>
      <xdr:rowOff>98164</xdr:rowOff>
    </xdr:from>
    <xdr:to>
      <xdr:col>15</xdr:col>
      <xdr:colOff>264122</xdr:colOff>
      <xdr:row>56</xdr:row>
      <xdr:rowOff>380727</xdr:rowOff>
    </xdr:to>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6087276" y="34426264"/>
          <a:ext cx="283621" cy="282563"/>
        </a:xfrm>
        <a:prstGeom prst="rect">
          <a:avLst/>
        </a:prstGeom>
      </xdr:spPr>
    </xdr:pic>
    <xdr:clientData/>
  </xdr:twoCellAnchor>
  <xdr:twoCellAnchor editAs="oneCell">
    <xdr:from>
      <xdr:col>8</xdr:col>
      <xdr:colOff>29421</xdr:colOff>
      <xdr:row>56</xdr:row>
      <xdr:rowOff>79798</xdr:rowOff>
    </xdr:from>
    <xdr:to>
      <xdr:col>8</xdr:col>
      <xdr:colOff>321867</xdr:colOff>
      <xdr:row>56</xdr:row>
      <xdr:rowOff>374959</xdr:rowOff>
    </xdr:to>
    <xdr:pic>
      <xdr:nvPicPr>
        <xdr:cNvPr id="10" name="Imagen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744796" y="34407898"/>
          <a:ext cx="292446" cy="295161"/>
        </a:xfrm>
        <a:prstGeom prst="rect">
          <a:avLst/>
        </a:prstGeom>
      </xdr:spPr>
    </xdr:pic>
    <xdr:clientData/>
  </xdr:twoCellAnchor>
  <xdr:twoCellAnchor>
    <xdr:from>
      <xdr:col>5</xdr:col>
      <xdr:colOff>1111249</xdr:colOff>
      <xdr:row>36</xdr:row>
      <xdr:rowOff>904875</xdr:rowOff>
    </xdr:from>
    <xdr:to>
      <xdr:col>9</xdr:col>
      <xdr:colOff>650874</xdr:colOff>
      <xdr:row>36</xdr:row>
      <xdr:rowOff>4048125</xdr:rowOff>
    </xdr:to>
    <xdr:graphicFrame macro="">
      <xdr:nvGraphicFramePr>
        <xdr:cNvPr id="14" name="Gráfico 13">
          <a:extLst>
            <a:ext uri="{FF2B5EF4-FFF2-40B4-BE49-F238E27FC236}">
              <a16:creationId xmlns:a16="http://schemas.microsoft.com/office/drawing/2014/main" id="{18634EF5-162A-4288-9670-9C9B092734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761999</xdr:colOff>
      <xdr:row>37</xdr:row>
      <xdr:rowOff>793750</xdr:rowOff>
    </xdr:from>
    <xdr:to>
      <xdr:col>5</xdr:col>
      <xdr:colOff>269874</xdr:colOff>
      <xdr:row>37</xdr:row>
      <xdr:rowOff>3759200</xdr:rowOff>
    </xdr:to>
    <xdr:graphicFrame macro="">
      <xdr:nvGraphicFramePr>
        <xdr:cNvPr id="16" name="Gráfico 15">
          <a:extLst>
            <a:ext uri="{FF2B5EF4-FFF2-40B4-BE49-F238E27FC236}">
              <a16:creationId xmlns:a16="http://schemas.microsoft.com/office/drawing/2014/main" id="{6DF30BBB-171E-4981-A610-56EFE0FECE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5</xdr:col>
      <xdr:colOff>1085849</xdr:colOff>
      <xdr:row>37</xdr:row>
      <xdr:rowOff>809625</xdr:rowOff>
    </xdr:from>
    <xdr:to>
      <xdr:col>9</xdr:col>
      <xdr:colOff>698499</xdr:colOff>
      <xdr:row>37</xdr:row>
      <xdr:rowOff>3790950</xdr:rowOff>
    </xdr:to>
    <xdr:graphicFrame macro="">
      <xdr:nvGraphicFramePr>
        <xdr:cNvPr id="17" name="Gráfico 16">
          <a:extLst>
            <a:ext uri="{FF2B5EF4-FFF2-40B4-BE49-F238E27FC236}">
              <a16:creationId xmlns:a16="http://schemas.microsoft.com/office/drawing/2014/main" id="{86D15523-645E-4B4C-9FED-67CE2CA4D1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10</xdr:col>
      <xdr:colOff>254000</xdr:colOff>
      <xdr:row>37</xdr:row>
      <xdr:rowOff>809625</xdr:rowOff>
    </xdr:from>
    <xdr:to>
      <xdr:col>15</xdr:col>
      <xdr:colOff>142875</xdr:colOff>
      <xdr:row>37</xdr:row>
      <xdr:rowOff>3825875</xdr:rowOff>
    </xdr:to>
    <xdr:graphicFrame macro="">
      <xdr:nvGraphicFramePr>
        <xdr:cNvPr id="18" name="Gráfico 17">
          <a:extLst>
            <a:ext uri="{FF2B5EF4-FFF2-40B4-BE49-F238E27FC236}">
              <a16:creationId xmlns:a16="http://schemas.microsoft.com/office/drawing/2014/main" id="{66B7B079-ACDD-4968-AC4D-0618FF1F6D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xdr:col>
      <xdr:colOff>411692</xdr:colOff>
      <xdr:row>1</xdr:row>
      <xdr:rowOff>52918</xdr:rowOff>
    </xdr:from>
    <xdr:ext cx="1099212" cy="480482"/>
    <xdr:pic>
      <xdr:nvPicPr>
        <xdr:cNvPr id="2" name="Imagen 1">
          <a:extLst>
            <a:ext uri="{FF2B5EF4-FFF2-40B4-BE49-F238E27FC236}">
              <a16:creationId xmlns:a16="http://schemas.microsoft.com/office/drawing/2014/main" id="{567BAF1F-5DEB-3E41-9B76-B5D92EEFF3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87992" y="243418"/>
          <a:ext cx="1099212" cy="480482"/>
        </a:xfrm>
        <a:prstGeom prst="rect">
          <a:avLst/>
        </a:prstGeom>
      </xdr:spPr>
    </xdr:pic>
    <xdr:clientData/>
  </xdr:oneCellAnchor>
  <xdr:oneCellAnchor>
    <xdr:from>
      <xdr:col>10</xdr:col>
      <xdr:colOff>527423</xdr:colOff>
      <xdr:row>56</xdr:row>
      <xdr:rowOff>16934</xdr:rowOff>
    </xdr:from>
    <xdr:ext cx="177165" cy="282562"/>
    <xdr:pic>
      <xdr:nvPicPr>
        <xdr:cNvPr id="3" name="Imagen 2">
          <a:extLst>
            <a:ext uri="{FF2B5EF4-FFF2-40B4-BE49-F238E27FC236}">
              <a16:creationId xmlns:a16="http://schemas.microsoft.com/office/drawing/2014/main" id="{5ABA7F2D-0076-BB44-AF9B-FC0C2130D4D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90423" y="10684934"/>
          <a:ext cx="177165" cy="282562"/>
        </a:xfrm>
        <a:prstGeom prst="rect">
          <a:avLst/>
        </a:prstGeom>
      </xdr:spPr>
    </xdr:pic>
    <xdr:clientData/>
  </xdr:oneCellAnchor>
  <xdr:oneCellAnchor>
    <xdr:from>
      <xdr:col>4</xdr:col>
      <xdr:colOff>304801</xdr:colOff>
      <xdr:row>56</xdr:row>
      <xdr:rowOff>22861</xdr:rowOff>
    </xdr:from>
    <xdr:ext cx="297180" cy="297802"/>
    <xdr:pic>
      <xdr:nvPicPr>
        <xdr:cNvPr id="4" name="Imagen 3">
          <a:extLst>
            <a:ext uri="{FF2B5EF4-FFF2-40B4-BE49-F238E27FC236}">
              <a16:creationId xmlns:a16="http://schemas.microsoft.com/office/drawing/2014/main" id="{487759EB-D154-0F43-B988-1A5ED7F58C5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10001" y="10690861"/>
          <a:ext cx="297180" cy="297802"/>
        </a:xfrm>
        <a:prstGeom prst="rect">
          <a:avLst/>
        </a:prstGeom>
      </xdr:spPr>
    </xdr:pic>
    <xdr:clientData/>
  </xdr:oneCellAnchor>
  <xdr:oneCellAnchor>
    <xdr:from>
      <xdr:col>6</xdr:col>
      <xdr:colOff>735331</xdr:colOff>
      <xdr:row>56</xdr:row>
      <xdr:rowOff>19897</xdr:rowOff>
    </xdr:from>
    <xdr:ext cx="411480" cy="295160"/>
    <xdr:pic>
      <xdr:nvPicPr>
        <xdr:cNvPr id="5" name="Imagen 4">
          <a:extLst>
            <a:ext uri="{FF2B5EF4-FFF2-40B4-BE49-F238E27FC236}">
              <a16:creationId xmlns:a16="http://schemas.microsoft.com/office/drawing/2014/main" id="{8DE324DE-9CF5-4348-A0A8-552C4E32D71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93131" y="10687897"/>
          <a:ext cx="411480" cy="295160"/>
        </a:xfrm>
        <a:prstGeom prst="rect">
          <a:avLst/>
        </a:prstGeom>
      </xdr:spPr>
    </xdr:pic>
    <xdr:clientData/>
  </xdr:oneCellAnchor>
  <xdr:oneCellAnchor>
    <xdr:from>
      <xdr:col>4</xdr:col>
      <xdr:colOff>304801</xdr:colOff>
      <xdr:row>61</xdr:row>
      <xdr:rowOff>38101</xdr:rowOff>
    </xdr:from>
    <xdr:ext cx="297180" cy="297803"/>
    <xdr:pic>
      <xdr:nvPicPr>
        <xdr:cNvPr id="6" name="Imagen 5">
          <a:extLst>
            <a:ext uri="{FF2B5EF4-FFF2-40B4-BE49-F238E27FC236}">
              <a16:creationId xmlns:a16="http://schemas.microsoft.com/office/drawing/2014/main" id="{55BD9DDF-D091-0348-933F-893C94D072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10001" y="11658601"/>
          <a:ext cx="297180" cy="297803"/>
        </a:xfrm>
        <a:prstGeom prst="rect">
          <a:avLst/>
        </a:prstGeom>
      </xdr:spPr>
    </xdr:pic>
    <xdr:clientData/>
  </xdr:oneCellAnchor>
  <xdr:oneCellAnchor>
    <xdr:from>
      <xdr:col>7</xdr:col>
      <xdr:colOff>12909</xdr:colOff>
      <xdr:row>61</xdr:row>
      <xdr:rowOff>47820</xdr:rowOff>
    </xdr:from>
    <xdr:ext cx="297180" cy="295161"/>
    <xdr:pic>
      <xdr:nvPicPr>
        <xdr:cNvPr id="7" name="Imagen 6">
          <a:extLst>
            <a:ext uri="{FF2B5EF4-FFF2-40B4-BE49-F238E27FC236}">
              <a16:creationId xmlns:a16="http://schemas.microsoft.com/office/drawing/2014/main" id="{B96A43AC-0182-964B-B19F-A8307F5B8C8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147009" y="11668320"/>
          <a:ext cx="297180" cy="295161"/>
        </a:xfrm>
        <a:prstGeom prst="rect">
          <a:avLst/>
        </a:prstGeom>
      </xdr:spPr>
    </xdr:pic>
    <xdr:clientData/>
  </xdr:oneCellAnchor>
  <xdr:oneCellAnchor>
    <xdr:from>
      <xdr:col>10</xdr:col>
      <xdr:colOff>599959</xdr:colOff>
      <xdr:row>61</xdr:row>
      <xdr:rowOff>65652</xdr:rowOff>
    </xdr:from>
    <xdr:ext cx="170686" cy="282563"/>
    <xdr:pic>
      <xdr:nvPicPr>
        <xdr:cNvPr id="8" name="Imagen 7">
          <a:extLst>
            <a:ext uri="{FF2B5EF4-FFF2-40B4-BE49-F238E27FC236}">
              <a16:creationId xmlns:a16="http://schemas.microsoft.com/office/drawing/2014/main" id="{80902A27-DD51-4744-9862-CAE11145EB5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362959" y="11686152"/>
          <a:ext cx="170686" cy="282563"/>
        </a:xfrm>
        <a:prstGeom prst="rect">
          <a:avLst/>
        </a:prstGeom>
      </xdr:spPr>
    </xdr:pic>
    <xdr:clientData/>
  </xdr:oneCellAnchor>
  <xdr:oneCellAnchor>
    <xdr:from>
      <xdr:col>10</xdr:col>
      <xdr:colOff>328292</xdr:colOff>
      <xdr:row>64</xdr:row>
      <xdr:rowOff>95241</xdr:rowOff>
    </xdr:from>
    <xdr:ext cx="281940" cy="282563"/>
    <xdr:pic>
      <xdr:nvPicPr>
        <xdr:cNvPr id="9" name="Imagen 8">
          <a:extLst>
            <a:ext uri="{FF2B5EF4-FFF2-40B4-BE49-F238E27FC236}">
              <a16:creationId xmlns:a16="http://schemas.microsoft.com/office/drawing/2014/main" id="{256D3951-A90E-2D46-ACED-893A83691A8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091292" y="12287241"/>
          <a:ext cx="281940" cy="282563"/>
        </a:xfrm>
        <a:prstGeom prst="rect">
          <a:avLst/>
        </a:prstGeom>
      </xdr:spPr>
    </xdr:pic>
    <xdr:clientData/>
  </xdr:oneCellAnchor>
  <xdr:oneCellAnchor>
    <xdr:from>
      <xdr:col>5</xdr:col>
      <xdr:colOff>754380</xdr:colOff>
      <xdr:row>64</xdr:row>
      <xdr:rowOff>53340</xdr:rowOff>
    </xdr:from>
    <xdr:ext cx="403860" cy="295161"/>
    <xdr:pic>
      <xdr:nvPicPr>
        <xdr:cNvPr id="10" name="Imagen 9">
          <a:extLst>
            <a:ext uri="{FF2B5EF4-FFF2-40B4-BE49-F238E27FC236}">
              <a16:creationId xmlns:a16="http://schemas.microsoft.com/office/drawing/2014/main" id="{C230D111-B74E-1B46-BE05-A2D291F734A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135880" y="12245340"/>
          <a:ext cx="403860" cy="295161"/>
        </a:xfrm>
        <a:prstGeom prst="rect">
          <a:avLst/>
        </a:prstGeom>
      </xdr:spPr>
    </xdr:pic>
    <xdr:clientData/>
  </xdr:oneCellAnchor>
  <xdr:twoCellAnchor>
    <xdr:from>
      <xdr:col>1</xdr:col>
      <xdr:colOff>696815</xdr:colOff>
      <xdr:row>34</xdr:row>
      <xdr:rowOff>122009</xdr:rowOff>
    </xdr:from>
    <xdr:to>
      <xdr:col>9</xdr:col>
      <xdr:colOff>660400</xdr:colOff>
      <xdr:row>34</xdr:row>
      <xdr:rowOff>3445586</xdr:rowOff>
    </xdr:to>
    <xdr:graphicFrame macro="">
      <xdr:nvGraphicFramePr>
        <xdr:cNvPr id="11" name="Gráfico 10">
          <a:extLst>
            <a:ext uri="{FF2B5EF4-FFF2-40B4-BE49-F238E27FC236}">
              <a16:creationId xmlns:a16="http://schemas.microsoft.com/office/drawing/2014/main" id="{F8CD7FD7-8001-674C-AF5D-9D11E1E550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686188</xdr:colOff>
      <xdr:row>33</xdr:row>
      <xdr:rowOff>227240</xdr:rowOff>
    </xdr:from>
    <xdr:to>
      <xdr:col>10</xdr:col>
      <xdr:colOff>2310</xdr:colOff>
      <xdr:row>34</xdr:row>
      <xdr:rowOff>13608</xdr:rowOff>
    </xdr:to>
    <xdr:graphicFrame macro="">
      <xdr:nvGraphicFramePr>
        <xdr:cNvPr id="12" name="Gráfico 11">
          <a:extLst>
            <a:ext uri="{FF2B5EF4-FFF2-40B4-BE49-F238E27FC236}">
              <a16:creationId xmlns:a16="http://schemas.microsoft.com/office/drawing/2014/main" id="{F4A7BBEA-609F-B145-84B8-E01E345EF3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oneCellAnchor>
    <xdr:from>
      <xdr:col>1</xdr:col>
      <xdr:colOff>38100</xdr:colOff>
      <xdr:row>40</xdr:row>
      <xdr:rowOff>546100</xdr:rowOff>
    </xdr:from>
    <xdr:ext cx="9753600" cy="2378409"/>
    <xdr:pic>
      <xdr:nvPicPr>
        <xdr:cNvPr id="13" name="Imagen 12">
          <a:extLst>
            <a:ext uri="{FF2B5EF4-FFF2-40B4-BE49-F238E27FC236}">
              <a16:creationId xmlns:a16="http://schemas.microsoft.com/office/drawing/2014/main" id="{1D6C7EDC-793C-FF45-B86C-2F629C789CCD}"/>
            </a:ext>
          </a:extLst>
        </xdr:cNvPr>
        <xdr:cNvPicPr>
          <a:picLocks noChangeAspect="1"/>
        </xdr:cNvPicPr>
      </xdr:nvPicPr>
      <xdr:blipFill>
        <a:blip xmlns:r="http://schemas.openxmlformats.org/officeDocument/2006/relationships" r:embed="rId10"/>
        <a:stretch>
          <a:fillRect/>
        </a:stretch>
      </xdr:blipFill>
      <xdr:spPr>
        <a:xfrm>
          <a:off x="914400" y="7810500"/>
          <a:ext cx="9753600" cy="2378409"/>
        </a:xfrm>
        <a:prstGeom prst="rect">
          <a:avLst/>
        </a:prstGeom>
      </xdr:spPr>
    </xdr:pic>
    <xdr:clientData/>
  </xdr:oneCellAnchor>
  <xdr:twoCellAnchor>
    <xdr:from>
      <xdr:col>1</xdr:col>
      <xdr:colOff>50800</xdr:colOff>
      <xdr:row>40</xdr:row>
      <xdr:rowOff>3086100</xdr:rowOff>
    </xdr:from>
    <xdr:to>
      <xdr:col>10</xdr:col>
      <xdr:colOff>1003300</xdr:colOff>
      <xdr:row>41</xdr:row>
      <xdr:rowOff>1536700</xdr:rowOff>
    </xdr:to>
    <xdr:graphicFrame macro="">
      <xdr:nvGraphicFramePr>
        <xdr:cNvPr id="14" name="Gráfico 13">
          <a:extLst>
            <a:ext uri="{FF2B5EF4-FFF2-40B4-BE49-F238E27FC236}">
              <a16:creationId xmlns:a16="http://schemas.microsoft.com/office/drawing/2014/main" id="{EBD60934-655F-0842-929D-8F568A9175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oneCellAnchor>
    <xdr:from>
      <xdr:col>1</xdr:col>
      <xdr:colOff>762000</xdr:colOff>
      <xdr:row>43</xdr:row>
      <xdr:rowOff>482600</xdr:rowOff>
    </xdr:from>
    <xdr:ext cx="8369300" cy="3135326"/>
    <xdr:pic>
      <xdr:nvPicPr>
        <xdr:cNvPr id="15" name="Imagen 14">
          <a:extLst>
            <a:ext uri="{FF2B5EF4-FFF2-40B4-BE49-F238E27FC236}">
              <a16:creationId xmlns:a16="http://schemas.microsoft.com/office/drawing/2014/main" id="{627E681D-AD3E-B64C-9E30-F43605B59195}"/>
            </a:ext>
          </a:extLst>
        </xdr:cNvPr>
        <xdr:cNvPicPr>
          <a:picLocks noChangeAspect="1"/>
        </xdr:cNvPicPr>
      </xdr:nvPicPr>
      <xdr:blipFill>
        <a:blip xmlns:r="http://schemas.openxmlformats.org/officeDocument/2006/relationships" r:embed="rId12"/>
        <a:stretch>
          <a:fillRect/>
        </a:stretch>
      </xdr:blipFill>
      <xdr:spPr>
        <a:xfrm>
          <a:off x="1638300" y="8382000"/>
          <a:ext cx="8369300" cy="3135326"/>
        </a:xfrm>
        <a:prstGeom prst="rect">
          <a:avLst/>
        </a:prstGeom>
      </xdr:spPr>
    </xdr:pic>
    <xdr:clientData/>
  </xdr:oneCellAnchor>
  <xdr:twoCellAnchor>
    <xdr:from>
      <xdr:col>2</xdr:col>
      <xdr:colOff>546100</xdr:colOff>
      <xdr:row>44</xdr:row>
      <xdr:rowOff>152400</xdr:rowOff>
    </xdr:from>
    <xdr:to>
      <xdr:col>8</xdr:col>
      <xdr:colOff>88900</xdr:colOff>
      <xdr:row>44</xdr:row>
      <xdr:rowOff>2941782</xdr:rowOff>
    </xdr:to>
    <xdr:graphicFrame macro="">
      <xdr:nvGraphicFramePr>
        <xdr:cNvPr id="16" name="Gráfico 15">
          <a:extLst>
            <a:ext uri="{FF2B5EF4-FFF2-40B4-BE49-F238E27FC236}">
              <a16:creationId xmlns:a16="http://schemas.microsoft.com/office/drawing/2014/main" id="{650838B4-60D1-9E45-87B0-DCE9E002208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xdr:col>
      <xdr:colOff>1092200</xdr:colOff>
      <xdr:row>45</xdr:row>
      <xdr:rowOff>1358900</xdr:rowOff>
    </xdr:from>
    <xdr:ext cx="7772400" cy="5118697"/>
    <xdr:pic>
      <xdr:nvPicPr>
        <xdr:cNvPr id="17" name="Imagen 16">
          <a:extLst>
            <a:ext uri="{FF2B5EF4-FFF2-40B4-BE49-F238E27FC236}">
              <a16:creationId xmlns:a16="http://schemas.microsoft.com/office/drawing/2014/main" id="{334859E3-1B26-6E44-90CB-6FAC6B44FA3B}"/>
            </a:ext>
          </a:extLst>
        </xdr:cNvPr>
        <xdr:cNvPicPr>
          <a:picLocks noChangeAspect="1"/>
        </xdr:cNvPicPr>
      </xdr:nvPicPr>
      <xdr:blipFill>
        <a:blip xmlns:r="http://schemas.openxmlformats.org/officeDocument/2006/relationships" r:embed="rId14"/>
        <a:stretch>
          <a:fillRect/>
        </a:stretch>
      </xdr:blipFill>
      <xdr:spPr>
        <a:xfrm>
          <a:off x="1371600" y="36449000"/>
          <a:ext cx="7772400" cy="5118697"/>
        </a:xfrm>
        <a:prstGeom prst="rect">
          <a:avLst/>
        </a:prstGeom>
      </xdr:spPr>
    </xdr:pic>
    <xdr:clientData/>
  </xdr:oneCellAnchor>
  <xdr:twoCellAnchor>
    <xdr:from>
      <xdr:col>1</xdr:col>
      <xdr:colOff>1193800</xdr:colOff>
      <xdr:row>47</xdr:row>
      <xdr:rowOff>812800</xdr:rowOff>
    </xdr:from>
    <xdr:to>
      <xdr:col>9</xdr:col>
      <xdr:colOff>584200</xdr:colOff>
      <xdr:row>47</xdr:row>
      <xdr:rowOff>4978400</xdr:rowOff>
    </xdr:to>
    <xdr:graphicFrame macro="">
      <xdr:nvGraphicFramePr>
        <xdr:cNvPr id="18" name="Gráfico 17">
          <a:extLst>
            <a:ext uri="{FF2B5EF4-FFF2-40B4-BE49-F238E27FC236}">
              <a16:creationId xmlns:a16="http://schemas.microsoft.com/office/drawing/2014/main" id="{EA5CF59D-4AF4-654B-BDFA-D7C89D0B23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284788</xdr:colOff>
      <xdr:row>45</xdr:row>
      <xdr:rowOff>67733</xdr:rowOff>
    </xdr:from>
    <xdr:to>
      <xdr:col>5</xdr:col>
      <xdr:colOff>700424</xdr:colOff>
      <xdr:row>57</xdr:row>
      <xdr:rowOff>178569</xdr:rowOff>
    </xdr:to>
    <xdr:graphicFrame macro="">
      <xdr:nvGraphicFramePr>
        <xdr:cNvPr id="2" name="Gráfico 1">
          <a:extLst>
            <a:ext uri="{FF2B5EF4-FFF2-40B4-BE49-F238E27FC236}">
              <a16:creationId xmlns:a16="http://schemas.microsoft.com/office/drawing/2014/main" id="{C9ADC548-56A1-0A44-8739-F6E3A3EB4E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238607</xdr:colOff>
      <xdr:row>22</xdr:row>
      <xdr:rowOff>229369</xdr:rowOff>
    </xdr:from>
    <xdr:to>
      <xdr:col>6</xdr:col>
      <xdr:colOff>654243</xdr:colOff>
      <xdr:row>40</xdr:row>
      <xdr:rowOff>32326</xdr:rowOff>
    </xdr:to>
    <xdr:graphicFrame macro="">
      <xdr:nvGraphicFramePr>
        <xdr:cNvPr id="3" name="Gráfico 2">
          <a:extLst>
            <a:ext uri="{FF2B5EF4-FFF2-40B4-BE49-F238E27FC236}">
              <a16:creationId xmlns:a16="http://schemas.microsoft.com/office/drawing/2014/main" id="{86659E77-7010-A04A-A6E7-42C9331D1D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246305</xdr:colOff>
      <xdr:row>11</xdr:row>
      <xdr:rowOff>6157</xdr:rowOff>
    </xdr:from>
    <xdr:to>
      <xdr:col>6</xdr:col>
      <xdr:colOff>661941</xdr:colOff>
      <xdr:row>22</xdr:row>
      <xdr:rowOff>147781</xdr:rowOff>
    </xdr:to>
    <xdr:graphicFrame macro="">
      <xdr:nvGraphicFramePr>
        <xdr:cNvPr id="4" name="Gráfico 3">
          <a:extLst>
            <a:ext uri="{FF2B5EF4-FFF2-40B4-BE49-F238E27FC236}">
              <a16:creationId xmlns:a16="http://schemas.microsoft.com/office/drawing/2014/main" id="{32393DA0-9E35-2440-A402-4D66AEEB0A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oneCellAnchor>
    <xdr:from>
      <xdr:col>1</xdr:col>
      <xdr:colOff>411692</xdr:colOff>
      <xdr:row>1</xdr:row>
      <xdr:rowOff>52918</xdr:rowOff>
    </xdr:from>
    <xdr:ext cx="1099212" cy="480482"/>
    <xdr:pic>
      <xdr:nvPicPr>
        <xdr:cNvPr id="2" name="Imagen 1">
          <a:extLst>
            <a:ext uri="{FF2B5EF4-FFF2-40B4-BE49-F238E27FC236}">
              <a16:creationId xmlns:a16="http://schemas.microsoft.com/office/drawing/2014/main" id="{3D69CDAB-6663-9546-BA79-96C936434B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87992" y="243418"/>
          <a:ext cx="1099212" cy="480482"/>
        </a:xfrm>
        <a:prstGeom prst="rect">
          <a:avLst/>
        </a:prstGeom>
      </xdr:spPr>
    </xdr:pic>
    <xdr:clientData/>
  </xdr:oneCellAnchor>
  <xdr:oneCellAnchor>
    <xdr:from>
      <xdr:col>10</xdr:col>
      <xdr:colOff>527423</xdr:colOff>
      <xdr:row>43</xdr:row>
      <xdr:rowOff>16934</xdr:rowOff>
    </xdr:from>
    <xdr:ext cx="177165" cy="282562"/>
    <xdr:pic>
      <xdr:nvPicPr>
        <xdr:cNvPr id="3" name="Imagen 2">
          <a:extLst>
            <a:ext uri="{FF2B5EF4-FFF2-40B4-BE49-F238E27FC236}">
              <a16:creationId xmlns:a16="http://schemas.microsoft.com/office/drawing/2014/main" id="{869A39BB-5237-4948-93B8-BE0F50A54C9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90423" y="8208434"/>
          <a:ext cx="177165" cy="282562"/>
        </a:xfrm>
        <a:prstGeom prst="rect">
          <a:avLst/>
        </a:prstGeom>
      </xdr:spPr>
    </xdr:pic>
    <xdr:clientData/>
  </xdr:oneCellAnchor>
  <xdr:oneCellAnchor>
    <xdr:from>
      <xdr:col>4</xdr:col>
      <xdr:colOff>304801</xdr:colOff>
      <xdr:row>43</xdr:row>
      <xdr:rowOff>22861</xdr:rowOff>
    </xdr:from>
    <xdr:ext cx="297180" cy="297802"/>
    <xdr:pic>
      <xdr:nvPicPr>
        <xdr:cNvPr id="4" name="Imagen 3">
          <a:extLst>
            <a:ext uri="{FF2B5EF4-FFF2-40B4-BE49-F238E27FC236}">
              <a16:creationId xmlns:a16="http://schemas.microsoft.com/office/drawing/2014/main" id="{8CFBE3DA-A712-8045-96D2-C4E746972A7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10001" y="8214361"/>
          <a:ext cx="297180" cy="297802"/>
        </a:xfrm>
        <a:prstGeom prst="rect">
          <a:avLst/>
        </a:prstGeom>
      </xdr:spPr>
    </xdr:pic>
    <xdr:clientData/>
  </xdr:oneCellAnchor>
  <xdr:oneCellAnchor>
    <xdr:from>
      <xdr:col>6</xdr:col>
      <xdr:colOff>735331</xdr:colOff>
      <xdr:row>43</xdr:row>
      <xdr:rowOff>19897</xdr:rowOff>
    </xdr:from>
    <xdr:ext cx="411480" cy="295160"/>
    <xdr:pic>
      <xdr:nvPicPr>
        <xdr:cNvPr id="5" name="Imagen 4">
          <a:extLst>
            <a:ext uri="{FF2B5EF4-FFF2-40B4-BE49-F238E27FC236}">
              <a16:creationId xmlns:a16="http://schemas.microsoft.com/office/drawing/2014/main" id="{DE5A3A3D-4A4A-FF49-AF87-1834E79ACB9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93131" y="8211397"/>
          <a:ext cx="411480" cy="295160"/>
        </a:xfrm>
        <a:prstGeom prst="rect">
          <a:avLst/>
        </a:prstGeom>
      </xdr:spPr>
    </xdr:pic>
    <xdr:clientData/>
  </xdr:oneCellAnchor>
  <xdr:oneCellAnchor>
    <xdr:from>
      <xdr:col>4</xdr:col>
      <xdr:colOff>304801</xdr:colOff>
      <xdr:row>48</xdr:row>
      <xdr:rowOff>38101</xdr:rowOff>
    </xdr:from>
    <xdr:ext cx="297180" cy="297803"/>
    <xdr:pic>
      <xdr:nvPicPr>
        <xdr:cNvPr id="6" name="Imagen 5">
          <a:extLst>
            <a:ext uri="{FF2B5EF4-FFF2-40B4-BE49-F238E27FC236}">
              <a16:creationId xmlns:a16="http://schemas.microsoft.com/office/drawing/2014/main" id="{F2B9E18E-E7C5-4940-8E91-D932590AB40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10001" y="9182101"/>
          <a:ext cx="297180" cy="297803"/>
        </a:xfrm>
        <a:prstGeom prst="rect">
          <a:avLst/>
        </a:prstGeom>
      </xdr:spPr>
    </xdr:pic>
    <xdr:clientData/>
  </xdr:oneCellAnchor>
  <xdr:oneCellAnchor>
    <xdr:from>
      <xdr:col>7</xdr:col>
      <xdr:colOff>12909</xdr:colOff>
      <xdr:row>48</xdr:row>
      <xdr:rowOff>47820</xdr:rowOff>
    </xdr:from>
    <xdr:ext cx="297180" cy="295161"/>
    <xdr:pic>
      <xdr:nvPicPr>
        <xdr:cNvPr id="7" name="Imagen 6">
          <a:extLst>
            <a:ext uri="{FF2B5EF4-FFF2-40B4-BE49-F238E27FC236}">
              <a16:creationId xmlns:a16="http://schemas.microsoft.com/office/drawing/2014/main" id="{E4C06E46-E2E6-2A4F-83EA-3A26011842C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147009" y="9191820"/>
          <a:ext cx="297180" cy="295161"/>
        </a:xfrm>
        <a:prstGeom prst="rect">
          <a:avLst/>
        </a:prstGeom>
      </xdr:spPr>
    </xdr:pic>
    <xdr:clientData/>
  </xdr:oneCellAnchor>
  <xdr:oneCellAnchor>
    <xdr:from>
      <xdr:col>10</xdr:col>
      <xdr:colOff>599959</xdr:colOff>
      <xdr:row>48</xdr:row>
      <xdr:rowOff>65652</xdr:rowOff>
    </xdr:from>
    <xdr:ext cx="170686" cy="282563"/>
    <xdr:pic>
      <xdr:nvPicPr>
        <xdr:cNvPr id="8" name="Imagen 7">
          <a:extLst>
            <a:ext uri="{FF2B5EF4-FFF2-40B4-BE49-F238E27FC236}">
              <a16:creationId xmlns:a16="http://schemas.microsoft.com/office/drawing/2014/main" id="{BA4FAB74-CE9D-7644-9703-E76E4BBB147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362959" y="9209652"/>
          <a:ext cx="170686" cy="282563"/>
        </a:xfrm>
        <a:prstGeom prst="rect">
          <a:avLst/>
        </a:prstGeom>
      </xdr:spPr>
    </xdr:pic>
    <xdr:clientData/>
  </xdr:oneCellAnchor>
  <xdr:oneCellAnchor>
    <xdr:from>
      <xdr:col>10</xdr:col>
      <xdr:colOff>328292</xdr:colOff>
      <xdr:row>51</xdr:row>
      <xdr:rowOff>95241</xdr:rowOff>
    </xdr:from>
    <xdr:ext cx="281940" cy="282563"/>
    <xdr:pic>
      <xdr:nvPicPr>
        <xdr:cNvPr id="9" name="Imagen 8">
          <a:extLst>
            <a:ext uri="{FF2B5EF4-FFF2-40B4-BE49-F238E27FC236}">
              <a16:creationId xmlns:a16="http://schemas.microsoft.com/office/drawing/2014/main" id="{5CA2EF9A-A1FC-A441-9C28-E71529D21B7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091292" y="9810741"/>
          <a:ext cx="281940" cy="282563"/>
        </a:xfrm>
        <a:prstGeom prst="rect">
          <a:avLst/>
        </a:prstGeom>
      </xdr:spPr>
    </xdr:pic>
    <xdr:clientData/>
  </xdr:oneCellAnchor>
  <xdr:oneCellAnchor>
    <xdr:from>
      <xdr:col>5</xdr:col>
      <xdr:colOff>754380</xdr:colOff>
      <xdr:row>51</xdr:row>
      <xdr:rowOff>53340</xdr:rowOff>
    </xdr:from>
    <xdr:ext cx="403860" cy="295161"/>
    <xdr:pic>
      <xdr:nvPicPr>
        <xdr:cNvPr id="10" name="Imagen 9">
          <a:extLst>
            <a:ext uri="{FF2B5EF4-FFF2-40B4-BE49-F238E27FC236}">
              <a16:creationId xmlns:a16="http://schemas.microsoft.com/office/drawing/2014/main" id="{A1EA08CA-05A8-C14C-B6F6-836009F1AA2C}"/>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135880" y="9768840"/>
          <a:ext cx="403860" cy="295161"/>
        </a:xfrm>
        <a:prstGeom prst="rect">
          <a:avLst/>
        </a:prstGeom>
      </xdr:spPr>
    </xdr:pic>
    <xdr:clientData/>
  </xdr:oneCellAnchor>
  <xdr:twoCellAnchor>
    <xdr:from>
      <xdr:col>1</xdr:col>
      <xdr:colOff>1384300</xdr:colOff>
      <xdr:row>33</xdr:row>
      <xdr:rowOff>260350</xdr:rowOff>
    </xdr:from>
    <xdr:to>
      <xdr:col>11</xdr:col>
      <xdr:colOff>177800</xdr:colOff>
      <xdr:row>34</xdr:row>
      <xdr:rowOff>165100</xdr:rowOff>
    </xdr:to>
    <xdr:graphicFrame macro="">
      <xdr:nvGraphicFramePr>
        <xdr:cNvPr id="12" name="Gráfico 11">
          <a:extLst>
            <a:ext uri="{FF2B5EF4-FFF2-40B4-BE49-F238E27FC236}">
              <a16:creationId xmlns:a16="http://schemas.microsoft.com/office/drawing/2014/main" id="{2A5DC0B0-64E4-F54A-8EC2-BE9B5AFFCC5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Users/jorgemariogiraldopatino/Library/Containers/com.microsoft.Excel/Data/Documents/hathor\Rendicion_de_Cuentas_2019\Users\mariavega\AppData\Local\Microsoft\Windows\INetCache\Content.Outlook\BVI3XNFT\Indicador%20Movilidad%20sept%2030-16%20(00000002).xlsx?5306021E" TargetMode="External"/><Relationship Id="rId1" Type="http://schemas.openxmlformats.org/officeDocument/2006/relationships/externalLinkPath" Target="file:///5306021E/Indicador%20Movilidad%20sept%2030-16%20(00000002).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Libro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sheetPr>
  <dimension ref="A2:S59"/>
  <sheetViews>
    <sheetView showGridLines="0" topLeftCell="A21" zoomScaleNormal="60" workbookViewId="0">
      <selection activeCell="F32" sqref="F32"/>
    </sheetView>
  </sheetViews>
  <sheetFormatPr baseColWidth="10" defaultColWidth="11.6640625" defaultRowHeight="16"/>
  <cols>
    <col min="1" max="1" width="3.6640625" style="2" customWidth="1"/>
    <col min="2" max="2" width="26.33203125" style="2" customWidth="1"/>
    <col min="3" max="3" width="15.1640625" style="2" customWidth="1"/>
    <col min="4" max="4" width="23" style="2" customWidth="1"/>
    <col min="5" max="5" width="18.33203125" style="2" customWidth="1"/>
    <col min="6" max="8" width="16.5" style="2" customWidth="1"/>
    <col min="9" max="9" width="33.6640625" style="5" customWidth="1"/>
    <col min="10" max="10" width="17.5" style="5" customWidth="1"/>
    <col min="11" max="11" width="13.5" style="2" customWidth="1"/>
    <col min="12" max="12" width="14.5" style="2" customWidth="1"/>
    <col min="13" max="13" width="17.6640625" style="2" customWidth="1"/>
    <col min="14" max="14" width="20.1640625" style="29" customWidth="1"/>
    <col min="15" max="15" width="10" style="2" customWidth="1"/>
    <col min="16" max="16" width="18.6640625" style="2" customWidth="1"/>
    <col min="17" max="17" width="7.33203125" style="4" customWidth="1"/>
    <col min="18" max="18" width="11.6640625" style="4"/>
    <col min="19" max="16384" width="11.6640625" style="2"/>
  </cols>
  <sheetData>
    <row r="2" spans="2:19" ht="21" customHeight="1">
      <c r="B2" s="10"/>
      <c r="C2" s="215" t="s">
        <v>24</v>
      </c>
      <c r="D2" s="216"/>
      <c r="E2" s="216"/>
      <c r="F2" s="216"/>
      <c r="G2" s="216"/>
      <c r="H2" s="216"/>
      <c r="I2" s="216"/>
      <c r="J2" s="216"/>
      <c r="K2" s="216"/>
      <c r="L2" s="216"/>
      <c r="M2" s="216"/>
      <c r="N2" s="217"/>
      <c r="O2" s="1" t="s">
        <v>0</v>
      </c>
      <c r="P2" s="101" t="s">
        <v>93</v>
      </c>
    </row>
    <row r="3" spans="2:19" ht="19.5" customHeight="1">
      <c r="B3" s="11"/>
      <c r="C3" s="218"/>
      <c r="D3" s="219"/>
      <c r="E3" s="219"/>
      <c r="F3" s="219"/>
      <c r="G3" s="219"/>
      <c r="H3" s="219"/>
      <c r="I3" s="219"/>
      <c r="J3" s="219"/>
      <c r="K3" s="219"/>
      <c r="L3" s="219"/>
      <c r="M3" s="219"/>
      <c r="N3" s="220"/>
      <c r="O3" s="1" t="s">
        <v>1</v>
      </c>
      <c r="P3" s="102" t="s">
        <v>94</v>
      </c>
    </row>
    <row r="4" spans="2:19" ht="21" customHeight="1">
      <c r="B4" s="12"/>
      <c r="C4" s="221"/>
      <c r="D4" s="222"/>
      <c r="E4" s="222"/>
      <c r="F4" s="222"/>
      <c r="G4" s="222"/>
      <c r="H4" s="222"/>
      <c r="I4" s="222"/>
      <c r="J4" s="222"/>
      <c r="K4" s="222"/>
      <c r="L4" s="222"/>
      <c r="M4" s="222"/>
      <c r="N4" s="223"/>
      <c r="O4" s="3" t="s">
        <v>2</v>
      </c>
      <c r="P4" s="103">
        <v>43243</v>
      </c>
    </row>
    <row r="6" spans="2:19" s="13" customFormat="1">
      <c r="B6" s="209" t="s">
        <v>25</v>
      </c>
      <c r="C6" s="210"/>
      <c r="D6" s="210"/>
      <c r="E6" s="210"/>
      <c r="F6" s="210"/>
      <c r="G6" s="210"/>
      <c r="H6" s="210"/>
      <c r="I6" s="210"/>
      <c r="J6" s="210"/>
      <c r="K6" s="210"/>
      <c r="L6" s="210"/>
      <c r="M6" s="210"/>
      <c r="N6" s="210"/>
      <c r="O6" s="210"/>
      <c r="P6" s="210"/>
      <c r="Q6" s="30"/>
      <c r="R6" s="30"/>
    </row>
    <row r="7" spans="2:19" s="14" customFormat="1" ht="33.75" customHeight="1">
      <c r="B7" s="6" t="s">
        <v>3</v>
      </c>
      <c r="C7" s="224" t="s">
        <v>130</v>
      </c>
      <c r="D7" s="225"/>
      <c r="E7" s="225"/>
      <c r="F7" s="225"/>
      <c r="G7" s="225"/>
      <c r="H7" s="225"/>
      <c r="I7" s="225"/>
      <c r="J7" s="225"/>
      <c r="K7" s="225"/>
      <c r="L7" s="225"/>
      <c r="M7" s="225"/>
      <c r="N7" s="225"/>
      <c r="O7" s="225"/>
      <c r="P7" s="226"/>
      <c r="Q7" s="31"/>
      <c r="R7" s="31"/>
    </row>
    <row r="8" spans="2:19" s="14" customFormat="1" ht="28.25" customHeight="1">
      <c r="B8" s="6" t="s">
        <v>4</v>
      </c>
      <c r="C8" s="224" t="s">
        <v>68</v>
      </c>
      <c r="D8" s="225"/>
      <c r="E8" s="225"/>
      <c r="F8" s="225"/>
      <c r="G8" s="225"/>
      <c r="H8" s="225"/>
      <c r="I8" s="225"/>
      <c r="J8" s="225"/>
      <c r="K8" s="225"/>
      <c r="L8" s="225"/>
      <c r="M8" s="225"/>
      <c r="N8" s="225"/>
      <c r="O8" s="225"/>
      <c r="P8" s="226"/>
      <c r="Q8" s="31"/>
      <c r="R8" s="31"/>
    </row>
    <row r="9" spans="2:19" s="14" customFormat="1" ht="36" customHeight="1">
      <c r="B9" s="6" t="s">
        <v>5</v>
      </c>
      <c r="C9" s="224" t="s">
        <v>131</v>
      </c>
      <c r="D9" s="225"/>
      <c r="E9" s="225"/>
      <c r="F9" s="225"/>
      <c r="G9" s="225"/>
      <c r="H9" s="225"/>
      <c r="I9" s="225"/>
      <c r="J9" s="225"/>
      <c r="K9" s="225"/>
      <c r="L9" s="225"/>
      <c r="M9" s="225"/>
      <c r="N9" s="225"/>
      <c r="O9" s="225"/>
      <c r="P9" s="226"/>
      <c r="Q9" s="31"/>
      <c r="R9" s="31"/>
    </row>
    <row r="10" spans="2:19" s="14" customFormat="1" ht="28.25" customHeight="1">
      <c r="B10" s="6" t="s">
        <v>57</v>
      </c>
      <c r="C10" s="212" t="s">
        <v>76</v>
      </c>
      <c r="D10" s="213"/>
      <c r="E10" s="213"/>
      <c r="F10" s="213"/>
      <c r="G10" s="213"/>
      <c r="H10" s="213"/>
      <c r="I10" s="213"/>
      <c r="J10" s="213"/>
      <c r="K10" s="213"/>
      <c r="L10" s="213"/>
      <c r="M10" s="213"/>
      <c r="N10" s="213"/>
      <c r="O10" s="213"/>
      <c r="P10" s="214"/>
      <c r="Q10" s="31"/>
      <c r="R10" s="31"/>
      <c r="S10" s="65"/>
    </row>
    <row r="11" spans="2:19" s="13" customFormat="1" ht="20" customHeight="1">
      <c r="I11" s="15"/>
      <c r="J11" s="15"/>
      <c r="N11" s="16"/>
      <c r="Q11" s="30"/>
      <c r="R11" s="30"/>
    </row>
    <row r="12" spans="2:19" s="13" customFormat="1">
      <c r="B12" s="209" t="s">
        <v>6</v>
      </c>
      <c r="C12" s="210"/>
      <c r="D12" s="210"/>
      <c r="E12" s="210"/>
      <c r="F12" s="210"/>
      <c r="G12" s="210"/>
      <c r="H12" s="210"/>
      <c r="I12" s="210"/>
      <c r="J12" s="210"/>
      <c r="K12" s="210"/>
      <c r="L12" s="210"/>
      <c r="M12" s="210"/>
      <c r="N12" s="210"/>
      <c r="O12" s="210"/>
      <c r="P12" s="210"/>
      <c r="Q12" s="30"/>
      <c r="R12" s="30"/>
    </row>
    <row r="13" spans="2:19" s="14" customFormat="1" ht="36" customHeight="1">
      <c r="B13" s="7" t="s">
        <v>58</v>
      </c>
      <c r="C13" s="224" t="s">
        <v>132</v>
      </c>
      <c r="D13" s="225"/>
      <c r="E13" s="225"/>
      <c r="F13" s="225"/>
      <c r="G13" s="225"/>
      <c r="H13" s="225"/>
      <c r="I13" s="225"/>
      <c r="J13" s="225"/>
      <c r="K13" s="225"/>
      <c r="L13" s="225"/>
      <c r="M13" s="225"/>
      <c r="N13" s="225"/>
      <c r="O13" s="225"/>
      <c r="P13" s="226"/>
      <c r="Q13" s="31"/>
      <c r="R13" s="31"/>
    </row>
    <row r="14" spans="2:19" s="14" customFormat="1" ht="37.5" customHeight="1">
      <c r="B14" s="6" t="s">
        <v>59</v>
      </c>
      <c r="C14" s="227" t="s">
        <v>34</v>
      </c>
      <c r="D14" s="228"/>
      <c r="E14" s="228"/>
      <c r="F14" s="228"/>
      <c r="G14" s="228"/>
      <c r="H14" s="228"/>
      <c r="I14" s="228"/>
      <c r="J14" s="228"/>
      <c r="K14" s="228"/>
      <c r="L14" s="228"/>
      <c r="M14" s="228"/>
      <c r="N14" s="228"/>
      <c r="O14" s="228"/>
      <c r="P14" s="229"/>
      <c r="Q14" s="31"/>
      <c r="R14" s="31"/>
    </row>
    <row r="15" spans="2:19" s="14" customFormat="1" ht="51" customHeight="1">
      <c r="B15" s="6" t="s">
        <v>7</v>
      </c>
      <c r="C15" s="8" t="s">
        <v>8</v>
      </c>
      <c r="D15" s="9"/>
      <c r="E15" s="61" t="s">
        <v>77</v>
      </c>
      <c r="F15" s="62"/>
      <c r="G15" s="230" t="s">
        <v>9</v>
      </c>
      <c r="H15" s="230"/>
      <c r="I15" s="230"/>
      <c r="J15" s="230"/>
      <c r="K15" s="230"/>
      <c r="L15" s="202" t="s">
        <v>104</v>
      </c>
      <c r="M15" s="202"/>
      <c r="N15" s="231" t="s">
        <v>10</v>
      </c>
      <c r="O15" s="233" t="s">
        <v>80</v>
      </c>
      <c r="P15" s="234"/>
      <c r="Q15" s="31"/>
      <c r="R15" s="31"/>
    </row>
    <row r="16" spans="2:19" s="14" customFormat="1" ht="42.75" customHeight="1">
      <c r="B16" s="6" t="s">
        <v>11</v>
      </c>
      <c r="C16" s="8" t="s">
        <v>29</v>
      </c>
      <c r="D16" s="9"/>
      <c r="E16" s="61" t="s">
        <v>77</v>
      </c>
      <c r="F16" s="62"/>
      <c r="G16" s="230" t="s">
        <v>56</v>
      </c>
      <c r="H16" s="230"/>
      <c r="I16" s="230"/>
      <c r="J16" s="230"/>
      <c r="K16" s="230"/>
      <c r="L16" s="202">
        <v>1</v>
      </c>
      <c r="M16" s="202"/>
      <c r="N16" s="232"/>
      <c r="O16" s="235"/>
      <c r="P16" s="236"/>
      <c r="Q16" s="31"/>
      <c r="R16" s="31"/>
    </row>
    <row r="17" spans="2:19" s="13" customFormat="1" ht="20" customHeight="1">
      <c r="I17" s="15"/>
      <c r="J17" s="15"/>
      <c r="N17" s="16"/>
      <c r="Q17" s="30"/>
      <c r="R17" s="30"/>
    </row>
    <row r="18" spans="2:19" s="13" customFormat="1">
      <c r="B18" s="209" t="s">
        <v>12</v>
      </c>
      <c r="C18" s="210"/>
      <c r="D18" s="210"/>
      <c r="E18" s="210"/>
      <c r="F18" s="210"/>
      <c r="G18" s="210"/>
      <c r="H18" s="210"/>
      <c r="I18" s="210"/>
      <c r="J18" s="210"/>
      <c r="K18" s="210"/>
      <c r="L18" s="210"/>
      <c r="M18" s="210"/>
      <c r="N18" s="210"/>
      <c r="O18" s="210"/>
      <c r="P18" s="210"/>
      <c r="Q18" s="30"/>
      <c r="R18" s="30"/>
    </row>
    <row r="19" spans="2:19" s="13" customFormat="1" ht="27" customHeight="1">
      <c r="B19" s="183" t="s">
        <v>13</v>
      </c>
      <c r="C19" s="184"/>
      <c r="D19" s="184"/>
      <c r="E19" s="184"/>
      <c r="F19" s="184"/>
      <c r="G19" s="184"/>
      <c r="H19" s="184"/>
      <c r="I19" s="184"/>
      <c r="J19" s="184"/>
      <c r="K19" s="184"/>
      <c r="L19" s="184"/>
      <c r="M19" s="184"/>
      <c r="N19" s="184"/>
      <c r="O19" s="184"/>
      <c r="P19" s="185"/>
      <c r="Q19" s="30"/>
      <c r="R19" s="30"/>
    </row>
    <row r="20" spans="2:19" s="13" customFormat="1" ht="27" customHeight="1">
      <c r="B20" s="17"/>
      <c r="C20" s="18"/>
      <c r="D20" s="18"/>
      <c r="E20" s="19"/>
      <c r="F20" s="19"/>
      <c r="G20" s="18"/>
      <c r="H20" s="18"/>
      <c r="I20" s="20"/>
      <c r="J20" s="20"/>
      <c r="K20" s="18"/>
      <c r="L20" s="19"/>
      <c r="M20" s="19"/>
      <c r="N20" s="21"/>
      <c r="O20" s="22"/>
      <c r="P20" s="22"/>
      <c r="Q20" s="30"/>
      <c r="R20" s="30"/>
    </row>
    <row r="21" spans="2:19" s="13" customFormat="1" ht="63" customHeight="1">
      <c r="B21" s="73" t="s">
        <v>95</v>
      </c>
      <c r="C21" s="207" t="s">
        <v>96</v>
      </c>
      <c r="D21" s="207"/>
      <c r="E21" s="207" t="s">
        <v>100</v>
      </c>
      <c r="F21" s="207"/>
      <c r="G21" s="207" t="s">
        <v>101</v>
      </c>
      <c r="H21" s="207"/>
      <c r="I21" s="74" t="s">
        <v>133</v>
      </c>
      <c r="J21" s="144" t="s">
        <v>102</v>
      </c>
      <c r="K21" s="145" t="s">
        <v>133</v>
      </c>
      <c r="L21" s="146" t="s">
        <v>133</v>
      </c>
      <c r="M21" s="144" t="s">
        <v>103</v>
      </c>
      <c r="N21" s="145"/>
      <c r="O21" s="146"/>
      <c r="P21" s="71"/>
      <c r="Q21" s="30"/>
      <c r="R21" s="30"/>
    </row>
    <row r="22" spans="2:19" s="13" customFormat="1" ht="27" customHeight="1">
      <c r="B22" s="81">
        <v>2021</v>
      </c>
      <c r="C22" s="206">
        <v>8</v>
      </c>
      <c r="D22" s="206"/>
      <c r="E22" s="206">
        <v>4</v>
      </c>
      <c r="F22" s="206"/>
      <c r="G22" s="206">
        <v>6</v>
      </c>
      <c r="H22" s="206"/>
      <c r="I22" s="86">
        <v>8</v>
      </c>
      <c r="J22" s="147">
        <v>8</v>
      </c>
      <c r="K22" s="148"/>
      <c r="L22" s="149"/>
      <c r="M22" s="155">
        <f>+I22/J22</f>
        <v>1</v>
      </c>
      <c r="N22" s="156"/>
      <c r="O22" s="157"/>
      <c r="P22" s="71"/>
      <c r="Q22" s="30"/>
      <c r="R22" s="30"/>
    </row>
    <row r="23" spans="2:19" s="30" customFormat="1" ht="27" customHeight="1">
      <c r="B23" s="71"/>
      <c r="C23" s="84"/>
      <c r="D23" s="84"/>
      <c r="G23" s="84"/>
      <c r="H23" s="84"/>
      <c r="I23" s="85"/>
      <c r="J23" s="85"/>
      <c r="K23" s="84"/>
      <c r="N23" s="70"/>
      <c r="O23" s="71"/>
      <c r="P23" s="71"/>
    </row>
    <row r="24" spans="2:19" s="30" customFormat="1" ht="27" customHeight="1">
      <c r="B24" s="71"/>
      <c r="C24" s="84"/>
      <c r="D24" s="84"/>
      <c r="G24" s="84"/>
      <c r="H24" s="84"/>
      <c r="I24" s="85"/>
      <c r="J24" s="85"/>
      <c r="K24" s="84"/>
      <c r="N24" s="70"/>
      <c r="O24" s="71"/>
      <c r="P24" s="71"/>
    </row>
    <row r="25" spans="2:19" s="13" customFormat="1" ht="71.25" customHeight="1">
      <c r="B25" s="72" t="s">
        <v>95</v>
      </c>
      <c r="C25" s="208" t="s">
        <v>111</v>
      </c>
      <c r="D25" s="208"/>
      <c r="E25" s="208" t="s">
        <v>98</v>
      </c>
      <c r="F25" s="208"/>
      <c r="G25" s="208" t="s">
        <v>99</v>
      </c>
      <c r="H25" s="208"/>
      <c r="I25" s="72" t="s">
        <v>112</v>
      </c>
      <c r="J25" s="151"/>
      <c r="K25" s="151"/>
      <c r="L25" s="151"/>
      <c r="M25" s="68"/>
      <c r="N25" s="66"/>
      <c r="O25" s="69"/>
      <c r="P25" s="69"/>
      <c r="Q25" s="30"/>
      <c r="R25" s="30"/>
      <c r="S25" s="24"/>
    </row>
    <row r="26" spans="2:19" s="13" customFormat="1" ht="28.5" customHeight="1">
      <c r="B26" s="75"/>
      <c r="C26" s="158"/>
      <c r="D26" s="159"/>
      <c r="E26" s="72" t="s">
        <v>113</v>
      </c>
      <c r="F26" s="72" t="s">
        <v>114</v>
      </c>
      <c r="G26" s="72" t="s">
        <v>113</v>
      </c>
      <c r="H26" s="72" t="s">
        <v>114</v>
      </c>
      <c r="I26" s="72"/>
      <c r="J26" s="82"/>
      <c r="K26" s="82"/>
      <c r="L26" s="82"/>
      <c r="M26" s="68"/>
      <c r="N26" s="66"/>
      <c r="O26" s="69"/>
      <c r="P26" s="69"/>
      <c r="Q26" s="30"/>
      <c r="R26" s="30"/>
      <c r="S26" s="24"/>
    </row>
    <row r="27" spans="2:19" s="13" customFormat="1" ht="32.5" customHeight="1">
      <c r="B27" s="203">
        <v>2021</v>
      </c>
      <c r="C27" s="153" t="s">
        <v>97</v>
      </c>
      <c r="D27" s="154"/>
      <c r="E27" s="23"/>
      <c r="F27" s="23"/>
      <c r="G27" s="23">
        <v>1</v>
      </c>
      <c r="H27" s="23">
        <v>5</v>
      </c>
      <c r="I27" s="80">
        <f>+E27+G27+F27+H27</f>
        <v>6</v>
      </c>
      <c r="J27" s="152"/>
      <c r="K27" s="152"/>
      <c r="L27" s="152"/>
      <c r="M27" s="68"/>
      <c r="N27" s="66"/>
      <c r="O27" s="69"/>
      <c r="P27" s="69"/>
      <c r="Q27" s="30"/>
      <c r="R27" s="30"/>
      <c r="S27" s="24"/>
    </row>
    <row r="28" spans="2:19" s="13" customFormat="1" ht="32.5" customHeight="1">
      <c r="B28" s="204"/>
      <c r="C28" s="153" t="s">
        <v>120</v>
      </c>
      <c r="D28" s="154"/>
      <c r="E28" s="23"/>
      <c r="F28" s="23"/>
      <c r="G28" s="23"/>
      <c r="H28" s="23">
        <v>10</v>
      </c>
      <c r="I28" s="80">
        <f>+E28+G28+F28+H28</f>
        <v>10</v>
      </c>
      <c r="J28" s="83"/>
      <c r="K28" s="83"/>
      <c r="L28" s="83"/>
      <c r="M28" s="68"/>
      <c r="N28" s="66"/>
      <c r="O28" s="69"/>
      <c r="P28" s="69"/>
      <c r="Q28" s="30"/>
      <c r="R28" s="30"/>
      <c r="S28" s="24"/>
    </row>
    <row r="29" spans="2:19" s="13" customFormat="1" ht="32.5" customHeight="1">
      <c r="B29" s="204"/>
      <c r="C29" s="153" t="s">
        <v>115</v>
      </c>
      <c r="D29" s="154"/>
      <c r="E29" s="23"/>
      <c r="F29" s="23">
        <v>2</v>
      </c>
      <c r="G29" s="23"/>
      <c r="H29" s="23">
        <v>9</v>
      </c>
      <c r="I29" s="80">
        <f>+E29+G29+F29+H29</f>
        <v>11</v>
      </c>
      <c r="J29" s="83"/>
      <c r="K29" s="83"/>
      <c r="L29" s="83"/>
      <c r="M29" s="68"/>
      <c r="N29" s="66"/>
      <c r="O29" s="69"/>
      <c r="P29" s="69"/>
      <c r="Q29" s="30"/>
      <c r="R29" s="30"/>
      <c r="S29" s="24"/>
    </row>
    <row r="30" spans="2:19" s="13" customFormat="1" ht="32.5" customHeight="1">
      <c r="B30" s="204"/>
      <c r="C30" s="153" t="s">
        <v>116</v>
      </c>
      <c r="D30" s="154"/>
      <c r="E30" s="23"/>
      <c r="F30" s="23"/>
      <c r="G30" s="23">
        <v>1</v>
      </c>
      <c r="H30" s="23">
        <v>7</v>
      </c>
      <c r="I30" s="80">
        <f>+E30+G30+F30+H30</f>
        <v>8</v>
      </c>
      <c r="J30" s="83"/>
      <c r="K30" s="83"/>
      <c r="L30" s="83"/>
      <c r="M30" s="68"/>
      <c r="N30" s="66"/>
      <c r="O30" s="69"/>
      <c r="P30" s="69"/>
      <c r="Q30" s="30"/>
      <c r="R30" s="30"/>
      <c r="S30" s="24"/>
    </row>
    <row r="31" spans="2:19" s="13" customFormat="1" ht="32.5" customHeight="1">
      <c r="B31" s="204"/>
      <c r="C31" s="153" t="s">
        <v>135</v>
      </c>
      <c r="D31" s="154"/>
      <c r="E31" s="23"/>
      <c r="F31" s="23"/>
      <c r="G31" s="23">
        <v>6</v>
      </c>
      <c r="H31" s="23"/>
      <c r="I31" s="80">
        <f t="shared" ref="I31:I33" si="0">+E31+G31+F31+H31</f>
        <v>6</v>
      </c>
      <c r="J31" s="150"/>
      <c r="K31" s="150"/>
      <c r="L31" s="150"/>
      <c r="M31" s="68"/>
      <c r="N31" s="66"/>
      <c r="O31" s="69"/>
      <c r="P31" s="69"/>
      <c r="Q31" s="30"/>
      <c r="R31" s="30"/>
      <c r="S31" s="24"/>
    </row>
    <row r="32" spans="2:19" s="13" customFormat="1" ht="32.5" customHeight="1">
      <c r="B32" s="204"/>
      <c r="C32" s="153" t="s">
        <v>121</v>
      </c>
      <c r="D32" s="154"/>
      <c r="E32" s="23">
        <v>1</v>
      </c>
      <c r="F32" s="23">
        <v>14</v>
      </c>
      <c r="G32" s="23"/>
      <c r="H32" s="23"/>
      <c r="I32" s="80">
        <f t="shared" si="0"/>
        <v>15</v>
      </c>
      <c r="J32" s="152"/>
      <c r="K32" s="152"/>
      <c r="L32" s="152"/>
      <c r="M32" s="68"/>
      <c r="N32" s="66"/>
      <c r="O32" s="69"/>
      <c r="P32" s="69"/>
      <c r="Q32" s="30"/>
      <c r="R32" s="30"/>
      <c r="S32" s="24"/>
    </row>
    <row r="33" spans="1:19" s="13" customFormat="1" ht="32.5" customHeight="1">
      <c r="B33" s="204"/>
      <c r="C33" s="153" t="s">
        <v>119</v>
      </c>
      <c r="D33" s="154"/>
      <c r="E33" s="23">
        <v>23</v>
      </c>
      <c r="F33" s="23">
        <v>18</v>
      </c>
      <c r="G33" s="23">
        <v>321</v>
      </c>
      <c r="H33" s="23">
        <v>405</v>
      </c>
      <c r="I33" s="80">
        <f t="shared" si="0"/>
        <v>767</v>
      </c>
      <c r="J33" s="83"/>
      <c r="K33" s="83"/>
      <c r="L33" s="83"/>
      <c r="M33" s="68"/>
      <c r="N33" s="66"/>
      <c r="O33" s="69"/>
      <c r="P33" s="69"/>
      <c r="Q33" s="30"/>
      <c r="R33" s="30"/>
      <c r="S33" s="24"/>
    </row>
    <row r="34" spans="1:19" s="13" customFormat="1" ht="32.5" customHeight="1">
      <c r="B34" s="205"/>
      <c r="C34" s="153" t="s">
        <v>118</v>
      </c>
      <c r="D34" s="154"/>
      <c r="E34" s="23">
        <v>3</v>
      </c>
      <c r="F34" s="23">
        <v>15</v>
      </c>
      <c r="G34" s="23">
        <v>5</v>
      </c>
      <c r="H34" s="23">
        <v>150</v>
      </c>
      <c r="I34" s="80">
        <f>+E34+G34+F34+H34</f>
        <v>173</v>
      </c>
      <c r="J34" s="150"/>
      <c r="K34" s="150"/>
      <c r="L34" s="150"/>
      <c r="M34" s="68"/>
      <c r="N34" s="66"/>
      <c r="O34" s="69"/>
      <c r="P34" s="69"/>
      <c r="Q34" s="30"/>
      <c r="R34" s="30"/>
      <c r="S34" s="24"/>
    </row>
    <row r="35" spans="1:19" s="13" customFormat="1" ht="28.5" customHeight="1">
      <c r="B35" s="67"/>
      <c r="C35" s="211" t="s">
        <v>117</v>
      </c>
      <c r="D35" s="211"/>
      <c r="E35" s="79">
        <f>SUM(E27:E34)</f>
        <v>27</v>
      </c>
      <c r="F35" s="79">
        <f t="shared" ref="F35:I35" si="1">SUM(F27:F34)</f>
        <v>49</v>
      </c>
      <c r="G35" s="79">
        <f t="shared" si="1"/>
        <v>334</v>
      </c>
      <c r="H35" s="79">
        <f t="shared" si="1"/>
        <v>586</v>
      </c>
      <c r="I35" s="79">
        <f t="shared" si="1"/>
        <v>996</v>
      </c>
      <c r="J35" s="99"/>
      <c r="K35" s="99"/>
      <c r="L35" s="99"/>
      <c r="M35" s="99"/>
      <c r="N35" s="66"/>
      <c r="O35" s="69"/>
      <c r="P35" s="69"/>
      <c r="Q35" s="30"/>
      <c r="R35" s="30"/>
      <c r="S35" s="24"/>
    </row>
    <row r="36" spans="1:19" s="13" customFormat="1" ht="30.75" customHeight="1">
      <c r="A36" s="186" t="s">
        <v>14</v>
      </c>
      <c r="B36" s="186"/>
      <c r="C36" s="186"/>
      <c r="D36" s="186"/>
      <c r="E36" s="186"/>
      <c r="F36" s="186"/>
      <c r="G36" s="186"/>
      <c r="H36" s="186"/>
      <c r="I36" s="186"/>
      <c r="J36" s="186"/>
      <c r="K36" s="186"/>
      <c r="L36" s="186"/>
      <c r="M36" s="186"/>
      <c r="N36" s="186"/>
      <c r="O36" s="186"/>
      <c r="P36" s="186"/>
      <c r="Q36" s="30"/>
      <c r="R36" s="30"/>
    </row>
    <row r="37" spans="1:19" s="13" customFormat="1" ht="334.5" customHeight="1">
      <c r="A37" s="87"/>
      <c r="B37" s="187" t="s">
        <v>137</v>
      </c>
      <c r="C37" s="188"/>
      <c r="D37" s="188"/>
      <c r="E37" s="188"/>
      <c r="F37" s="188"/>
      <c r="G37" s="188"/>
      <c r="H37" s="188"/>
      <c r="I37" s="188"/>
      <c r="J37" s="188"/>
      <c r="K37" s="188"/>
      <c r="L37" s="188"/>
      <c r="M37" s="188"/>
      <c r="N37" s="188"/>
      <c r="O37" s="188"/>
      <c r="P37" s="189"/>
      <c r="Q37" s="30"/>
      <c r="R37" s="30"/>
    </row>
    <row r="38" spans="1:19" s="13" customFormat="1" ht="349.5" customHeight="1">
      <c r="A38" s="100"/>
      <c r="B38" s="138" t="s">
        <v>138</v>
      </c>
      <c r="C38" s="139"/>
      <c r="D38" s="139"/>
      <c r="E38" s="139"/>
      <c r="F38" s="139"/>
      <c r="G38" s="139"/>
      <c r="H38" s="139"/>
      <c r="I38" s="139"/>
      <c r="J38" s="139"/>
      <c r="K38" s="139"/>
      <c r="L38" s="139"/>
      <c r="M38" s="139"/>
      <c r="N38" s="139"/>
      <c r="O38" s="139"/>
      <c r="P38" s="140"/>
      <c r="Q38" s="30"/>
      <c r="R38" s="30"/>
    </row>
    <row r="39" spans="1:19" s="13" customFormat="1" ht="349.5" customHeight="1">
      <c r="A39" s="100"/>
      <c r="B39" s="138" t="s">
        <v>139</v>
      </c>
      <c r="C39" s="139"/>
      <c r="D39" s="139"/>
      <c r="E39" s="139"/>
      <c r="F39" s="139"/>
      <c r="G39" s="139"/>
      <c r="H39" s="139"/>
      <c r="I39" s="139"/>
      <c r="J39" s="139"/>
      <c r="K39" s="139"/>
      <c r="L39" s="139"/>
      <c r="M39" s="139"/>
      <c r="N39" s="139"/>
      <c r="O39" s="139"/>
      <c r="P39" s="140"/>
      <c r="Q39" s="30"/>
      <c r="R39" s="30"/>
    </row>
    <row r="40" spans="1:19" s="13" customFormat="1" ht="349.5" customHeight="1">
      <c r="A40" s="100"/>
      <c r="B40" s="138" t="s">
        <v>140</v>
      </c>
      <c r="C40" s="139"/>
      <c r="D40" s="139"/>
      <c r="E40" s="139"/>
      <c r="F40" s="139"/>
      <c r="G40" s="139"/>
      <c r="H40" s="139"/>
      <c r="I40" s="139"/>
      <c r="J40" s="139"/>
      <c r="K40" s="139"/>
      <c r="L40" s="139"/>
      <c r="M40" s="139"/>
      <c r="N40" s="139"/>
      <c r="O40" s="139"/>
      <c r="P40" s="140"/>
      <c r="Q40" s="30"/>
      <c r="R40" s="30"/>
    </row>
    <row r="41" spans="1:19" s="13" customFormat="1" ht="360.75" customHeight="1">
      <c r="A41" s="100"/>
      <c r="B41" s="138" t="s">
        <v>141</v>
      </c>
      <c r="C41" s="139"/>
      <c r="D41" s="139"/>
      <c r="E41" s="139"/>
      <c r="F41" s="139"/>
      <c r="G41" s="139"/>
      <c r="H41" s="139"/>
      <c r="I41" s="139"/>
      <c r="J41" s="139"/>
      <c r="K41" s="139"/>
      <c r="L41" s="139"/>
      <c r="M41" s="139"/>
      <c r="N41" s="139"/>
      <c r="O41" s="139"/>
      <c r="P41" s="140"/>
      <c r="Q41" s="30"/>
      <c r="R41" s="30"/>
    </row>
    <row r="42" spans="1:19" s="13" customFormat="1" ht="267" customHeight="1">
      <c r="A42" s="100"/>
      <c r="B42" s="141" t="s">
        <v>142</v>
      </c>
      <c r="C42" s="142"/>
      <c r="D42" s="142"/>
      <c r="E42" s="142"/>
      <c r="F42" s="142"/>
      <c r="G42" s="142"/>
      <c r="H42" s="142"/>
      <c r="I42" s="142"/>
      <c r="J42" s="142"/>
      <c r="K42" s="142"/>
      <c r="L42" s="142"/>
      <c r="M42" s="142"/>
      <c r="N42" s="142"/>
      <c r="O42" s="142"/>
      <c r="P42" s="143"/>
      <c r="Q42" s="30"/>
      <c r="R42" s="30"/>
    </row>
    <row r="43" spans="1:19" s="13" customFormat="1" ht="42" customHeight="1">
      <c r="B43" s="162" t="s">
        <v>22</v>
      </c>
      <c r="C43" s="190"/>
      <c r="D43" s="190"/>
      <c r="E43" s="190"/>
      <c r="F43" s="190"/>
      <c r="G43" s="190"/>
      <c r="H43" s="190"/>
      <c r="I43" s="190"/>
      <c r="J43" s="190"/>
      <c r="K43" s="190"/>
      <c r="L43" s="190"/>
      <c r="M43" s="163"/>
      <c r="N43" s="191">
        <v>44561</v>
      </c>
      <c r="O43" s="192"/>
      <c r="P43" s="193"/>
      <c r="Q43" s="30"/>
      <c r="R43" s="30"/>
    </row>
    <row r="44" spans="1:19" s="13" customFormat="1" ht="48.75" customHeight="1">
      <c r="B44" s="178" t="s">
        <v>79</v>
      </c>
      <c r="C44" s="194"/>
      <c r="D44" s="194"/>
      <c r="E44" s="194"/>
      <c r="F44" s="194"/>
      <c r="G44" s="194"/>
      <c r="H44" s="194"/>
      <c r="I44" s="194"/>
      <c r="J44" s="194"/>
      <c r="K44" s="194"/>
      <c r="L44" s="194"/>
      <c r="M44" s="179"/>
      <c r="N44" s="173" t="s">
        <v>134</v>
      </c>
      <c r="O44" s="174"/>
      <c r="P44" s="175"/>
      <c r="Q44" s="30"/>
      <c r="R44" s="30"/>
    </row>
    <row r="45" spans="1:19" s="13" customFormat="1" ht="15.75" customHeight="1">
      <c r="B45" s="25"/>
      <c r="C45" s="26"/>
      <c r="D45" s="26"/>
      <c r="E45" s="26"/>
      <c r="F45" s="26"/>
      <c r="G45" s="26"/>
      <c r="H45" s="26"/>
      <c r="I45" s="27"/>
      <c r="J45" s="27"/>
      <c r="K45" s="26"/>
      <c r="L45" s="26"/>
      <c r="M45" s="26"/>
      <c r="N45" s="28"/>
      <c r="O45" s="28"/>
      <c r="P45" s="28"/>
      <c r="Q45" s="30"/>
      <c r="R45" s="30"/>
    </row>
    <row r="46" spans="1:19" s="13" customFormat="1">
      <c r="B46" s="195" t="s">
        <v>26</v>
      </c>
      <c r="C46" s="196"/>
      <c r="D46" s="196"/>
      <c r="E46" s="196"/>
      <c r="F46" s="196"/>
      <c r="G46" s="196"/>
      <c r="H46" s="196"/>
      <c r="I46" s="196"/>
      <c r="J46" s="196"/>
      <c r="K46" s="196"/>
      <c r="L46" s="196"/>
      <c r="M46" s="196"/>
      <c r="N46" s="196"/>
      <c r="O46" s="196"/>
      <c r="P46" s="197"/>
      <c r="Q46" s="30"/>
      <c r="R46" s="30"/>
    </row>
    <row r="47" spans="1:19" s="13" customFormat="1" ht="21" customHeight="1">
      <c r="B47" s="176" t="s">
        <v>27</v>
      </c>
      <c r="C47" s="177"/>
      <c r="D47" s="177"/>
      <c r="E47" s="177"/>
      <c r="F47" s="177"/>
      <c r="G47" s="177"/>
      <c r="H47" s="177"/>
      <c r="I47" s="177"/>
      <c r="J47" s="177"/>
      <c r="K47" s="177"/>
      <c r="L47" s="177"/>
      <c r="M47" s="177"/>
      <c r="N47" s="177"/>
      <c r="O47" s="177"/>
      <c r="P47" s="198"/>
      <c r="Q47" s="30"/>
      <c r="R47" s="30"/>
    </row>
    <row r="48" spans="1:19" s="13" customFormat="1" ht="54" customHeight="1">
      <c r="B48" s="63" t="s">
        <v>23</v>
      </c>
      <c r="C48" s="64"/>
      <c r="D48" s="199" t="s">
        <v>136</v>
      </c>
      <c r="E48" s="200"/>
      <c r="F48" s="200"/>
      <c r="G48" s="200"/>
      <c r="H48" s="200"/>
      <c r="I48" s="200"/>
      <c r="J48" s="200"/>
      <c r="K48" s="200"/>
      <c r="L48" s="200"/>
      <c r="M48" s="200"/>
      <c r="N48" s="200"/>
      <c r="O48" s="200"/>
      <c r="P48" s="201"/>
      <c r="Q48" s="30"/>
      <c r="R48" s="30"/>
    </row>
    <row r="49" spans="2:18" s="13" customFormat="1" ht="27" customHeight="1">
      <c r="B49" s="57" t="s">
        <v>15</v>
      </c>
      <c r="C49" s="58"/>
      <c r="D49" s="167" t="s">
        <v>16</v>
      </c>
      <c r="E49" s="168"/>
      <c r="F49" s="169"/>
      <c r="G49" s="167" t="s">
        <v>60</v>
      </c>
      <c r="H49" s="168"/>
      <c r="I49" s="168"/>
      <c r="J49" s="168"/>
      <c r="K49" s="168"/>
      <c r="L49" s="168"/>
      <c r="M49" s="169"/>
      <c r="N49" s="167" t="s">
        <v>61</v>
      </c>
      <c r="O49" s="168"/>
      <c r="P49" s="169"/>
      <c r="Q49" s="30"/>
      <c r="R49" s="30"/>
    </row>
    <row r="50" spans="2:18" s="13" customFormat="1" ht="26.25" customHeight="1">
      <c r="B50" s="59"/>
      <c r="C50" s="60"/>
      <c r="D50" s="167" t="s">
        <v>17</v>
      </c>
      <c r="E50" s="168"/>
      <c r="F50" s="169"/>
      <c r="G50" s="167" t="s">
        <v>82</v>
      </c>
      <c r="H50" s="168"/>
      <c r="I50" s="168"/>
      <c r="J50" s="168"/>
      <c r="K50" s="168"/>
      <c r="L50" s="168"/>
      <c r="M50" s="169"/>
      <c r="N50" s="167" t="s">
        <v>18</v>
      </c>
      <c r="O50" s="168"/>
      <c r="P50" s="169"/>
      <c r="Q50" s="30"/>
      <c r="R50" s="30"/>
    </row>
    <row r="51" spans="2:18" s="13" customFormat="1">
      <c r="I51" s="15"/>
      <c r="J51" s="15"/>
      <c r="N51" s="16"/>
      <c r="Q51" s="30"/>
      <c r="R51" s="30"/>
    </row>
    <row r="52" spans="2:18" s="13" customFormat="1" ht="23.25" customHeight="1">
      <c r="B52" s="176" t="s">
        <v>28</v>
      </c>
      <c r="C52" s="177"/>
      <c r="D52" s="177"/>
      <c r="E52" s="177"/>
      <c r="F52" s="177"/>
      <c r="G52" s="177"/>
      <c r="H52" s="177"/>
      <c r="I52" s="177"/>
      <c r="J52" s="177"/>
      <c r="K52" s="177"/>
      <c r="L52" s="177"/>
      <c r="M52" s="177"/>
      <c r="N52" s="177"/>
      <c r="O52" s="177"/>
      <c r="P52" s="177"/>
      <c r="Q52" s="30"/>
      <c r="R52" s="30"/>
    </row>
    <row r="53" spans="2:18" s="13" customFormat="1" ht="35.25" customHeight="1">
      <c r="B53" s="178" t="s">
        <v>23</v>
      </c>
      <c r="C53" s="179"/>
      <c r="D53" s="180">
        <f>+M22</f>
        <v>1</v>
      </c>
      <c r="E53" s="181"/>
      <c r="F53" s="181"/>
      <c r="G53" s="181"/>
      <c r="H53" s="181"/>
      <c r="I53" s="181"/>
      <c r="J53" s="181"/>
      <c r="K53" s="181"/>
      <c r="L53" s="181"/>
      <c r="M53" s="181"/>
      <c r="N53" s="181"/>
      <c r="O53" s="181"/>
      <c r="P53" s="182"/>
      <c r="Q53" s="30"/>
      <c r="R53" s="30"/>
    </row>
    <row r="54" spans="2:18" s="13" customFormat="1" ht="32.25" customHeight="1">
      <c r="B54" s="160" t="s">
        <v>15</v>
      </c>
      <c r="C54" s="161"/>
      <c r="D54" s="167" t="s">
        <v>16</v>
      </c>
      <c r="E54" s="168"/>
      <c r="F54" s="169"/>
      <c r="G54" s="167" t="s">
        <v>60</v>
      </c>
      <c r="H54" s="168"/>
      <c r="I54" s="168"/>
      <c r="J54" s="168"/>
      <c r="K54" s="168"/>
      <c r="L54" s="168"/>
      <c r="M54" s="169"/>
      <c r="N54" s="167" t="s">
        <v>61</v>
      </c>
      <c r="O54" s="168"/>
      <c r="P54" s="169"/>
      <c r="Q54" s="30"/>
      <c r="R54" s="30"/>
    </row>
    <row r="55" spans="2:18" s="13" customFormat="1" ht="31.5" customHeight="1">
      <c r="B55" s="162"/>
      <c r="C55" s="163"/>
      <c r="D55" s="170" t="s">
        <v>17</v>
      </c>
      <c r="E55" s="171"/>
      <c r="F55" s="172"/>
      <c r="G55" s="167" t="s">
        <v>82</v>
      </c>
      <c r="H55" s="168"/>
      <c r="I55" s="168"/>
      <c r="J55" s="168"/>
      <c r="K55" s="168"/>
      <c r="L55" s="168"/>
      <c r="M55" s="169"/>
      <c r="N55" s="167" t="s">
        <v>18</v>
      </c>
      <c r="O55" s="168"/>
      <c r="P55" s="169"/>
      <c r="Q55" s="30"/>
      <c r="R55" s="30"/>
    </row>
    <row r="56" spans="2:18" s="13" customFormat="1" ht="24.75" customHeight="1">
      <c r="B56" s="160" t="s">
        <v>19</v>
      </c>
      <c r="C56" s="161"/>
      <c r="D56" s="164" t="s">
        <v>62</v>
      </c>
      <c r="E56" s="165"/>
      <c r="F56" s="165"/>
      <c r="G56" s="165"/>
      <c r="H56" s="165"/>
      <c r="I56" s="165"/>
      <c r="J56" s="165"/>
      <c r="K56" s="165"/>
      <c r="L56" s="166"/>
      <c r="M56" s="164" t="s">
        <v>20</v>
      </c>
      <c r="N56" s="165"/>
      <c r="O56" s="165"/>
      <c r="P56" s="166"/>
      <c r="Q56" s="30"/>
      <c r="R56" s="30"/>
    </row>
    <row r="57" spans="2:18" s="13" customFormat="1" ht="37.5" customHeight="1">
      <c r="B57" s="162"/>
      <c r="C57" s="163"/>
      <c r="D57" s="164" t="s">
        <v>21</v>
      </c>
      <c r="E57" s="165"/>
      <c r="F57" s="165"/>
      <c r="G57" s="165"/>
      <c r="H57" s="165"/>
      <c r="I57" s="165"/>
      <c r="J57" s="165"/>
      <c r="K57" s="165"/>
      <c r="L57" s="166"/>
      <c r="M57" s="164" t="s">
        <v>18</v>
      </c>
      <c r="N57" s="165"/>
      <c r="O57" s="165"/>
      <c r="P57" s="166"/>
      <c r="Q57" s="30"/>
      <c r="R57" s="30"/>
    </row>
    <row r="58" spans="2:18" s="13" customFormat="1" ht="30.5" customHeight="1">
      <c r="B58" s="160" t="s">
        <v>32</v>
      </c>
      <c r="C58" s="161"/>
      <c r="D58" s="164" t="s">
        <v>30</v>
      </c>
      <c r="E58" s="165"/>
      <c r="F58" s="165"/>
      <c r="G58" s="165"/>
      <c r="H58" s="165"/>
      <c r="I58" s="165"/>
      <c r="J58" s="165"/>
      <c r="K58" s="165"/>
      <c r="L58" s="166"/>
      <c r="M58" s="164" t="s">
        <v>31</v>
      </c>
      <c r="N58" s="165"/>
      <c r="O58" s="165"/>
      <c r="P58" s="166"/>
      <c r="Q58" s="30"/>
      <c r="R58" s="30"/>
    </row>
    <row r="59" spans="2:18" s="13" customFormat="1" ht="20.25" customHeight="1">
      <c r="B59" s="162"/>
      <c r="C59" s="163"/>
      <c r="D59" s="173" t="s">
        <v>81</v>
      </c>
      <c r="E59" s="174"/>
      <c r="F59" s="174"/>
      <c r="G59" s="174"/>
      <c r="H59" s="174"/>
      <c r="I59" s="174"/>
      <c r="J59" s="174"/>
      <c r="K59" s="174"/>
      <c r="L59" s="175"/>
      <c r="M59" s="173" t="s">
        <v>81</v>
      </c>
      <c r="N59" s="174"/>
      <c r="O59" s="174"/>
      <c r="P59" s="175"/>
      <c r="Q59" s="30"/>
      <c r="R59" s="30"/>
    </row>
  </sheetData>
  <dataConsolidate/>
  <mergeCells count="86">
    <mergeCell ref="C35:D35"/>
    <mergeCell ref="C34:D34"/>
    <mergeCell ref="C10:P10"/>
    <mergeCell ref="C2:N4"/>
    <mergeCell ref="B6:P6"/>
    <mergeCell ref="C7:P7"/>
    <mergeCell ref="C8:P8"/>
    <mergeCell ref="C9:P9"/>
    <mergeCell ref="B12:P12"/>
    <mergeCell ref="C13:P13"/>
    <mergeCell ref="C14:P14"/>
    <mergeCell ref="G15:K15"/>
    <mergeCell ref="L15:M15"/>
    <mergeCell ref="N15:N16"/>
    <mergeCell ref="O15:P16"/>
    <mergeCell ref="G16:K16"/>
    <mergeCell ref="L16:M16"/>
    <mergeCell ref="C27:D27"/>
    <mergeCell ref="B27:B34"/>
    <mergeCell ref="M21:O21"/>
    <mergeCell ref="C22:D22"/>
    <mergeCell ref="E22:F22"/>
    <mergeCell ref="C21:D21"/>
    <mergeCell ref="E21:F21"/>
    <mergeCell ref="G21:H21"/>
    <mergeCell ref="G22:H22"/>
    <mergeCell ref="C28:D28"/>
    <mergeCell ref="C29:D29"/>
    <mergeCell ref="C25:D25"/>
    <mergeCell ref="E25:F25"/>
    <mergeCell ref="G25:H25"/>
    <mergeCell ref="B18:P18"/>
    <mergeCell ref="B19:P19"/>
    <mergeCell ref="D49:F49"/>
    <mergeCell ref="G49:M49"/>
    <mergeCell ref="N49:P49"/>
    <mergeCell ref="A36:P36"/>
    <mergeCell ref="B37:P37"/>
    <mergeCell ref="B43:M43"/>
    <mergeCell ref="N43:P43"/>
    <mergeCell ref="B44:M44"/>
    <mergeCell ref="N44:P44"/>
    <mergeCell ref="B46:P46"/>
    <mergeCell ref="B47:P47"/>
    <mergeCell ref="D48:P48"/>
    <mergeCell ref="C32:D32"/>
    <mergeCell ref="C30:D30"/>
    <mergeCell ref="C31:D31"/>
    <mergeCell ref="G50:M50"/>
    <mergeCell ref="N50:P50"/>
    <mergeCell ref="B52:P52"/>
    <mergeCell ref="B53:C53"/>
    <mergeCell ref="D53:P53"/>
    <mergeCell ref="B58:C59"/>
    <mergeCell ref="D58:L58"/>
    <mergeCell ref="M58:P58"/>
    <mergeCell ref="D59:L59"/>
    <mergeCell ref="M59:P59"/>
    <mergeCell ref="C33:D33"/>
    <mergeCell ref="M22:O22"/>
    <mergeCell ref="C26:D26"/>
    <mergeCell ref="B56:C57"/>
    <mergeCell ref="D56:L56"/>
    <mergeCell ref="M56:P56"/>
    <mergeCell ref="D57:L57"/>
    <mergeCell ref="M57:P57"/>
    <mergeCell ref="B54:C55"/>
    <mergeCell ref="D54:F54"/>
    <mergeCell ref="G54:M54"/>
    <mergeCell ref="N54:P54"/>
    <mergeCell ref="D55:F55"/>
    <mergeCell ref="G55:M55"/>
    <mergeCell ref="N55:P55"/>
    <mergeCell ref="D50:F50"/>
    <mergeCell ref="J21:L21"/>
    <mergeCell ref="J22:L22"/>
    <mergeCell ref="J34:L34"/>
    <mergeCell ref="J25:L25"/>
    <mergeCell ref="J27:L27"/>
    <mergeCell ref="J31:L31"/>
    <mergeCell ref="J32:L32"/>
    <mergeCell ref="B38:P38"/>
    <mergeCell ref="B39:P39"/>
    <mergeCell ref="B40:P40"/>
    <mergeCell ref="B41:P41"/>
    <mergeCell ref="B42:P42"/>
  </mergeCells>
  <phoneticPr fontId="24" type="noConversion"/>
  <conditionalFormatting sqref="D53">
    <cfRule type="cellIs" dxfId="31" priority="5" operator="greaterThanOrEqual">
      <formula>0.9</formula>
    </cfRule>
    <cfRule type="cellIs" dxfId="30" priority="6" operator="between">
      <formula>0.7</formula>
      <formula>0.899999999999999</formula>
    </cfRule>
    <cfRule type="containsBlanks" dxfId="29" priority="7">
      <formula>LEN(TRIM(D53))=0</formula>
    </cfRule>
    <cfRule type="cellIs" dxfId="28" priority="8" operator="between">
      <formula>0</formula>
      <formula>0.699999999999999</formula>
    </cfRule>
  </conditionalFormatting>
  <conditionalFormatting sqref="D56">
    <cfRule type="expression" dxfId="27" priority="2">
      <formula>$D$53=""</formula>
    </cfRule>
    <cfRule type="expression" dxfId="26" priority="4">
      <formula>AND(D$53&gt;=70%,$D$53&lt;80%)</formula>
    </cfRule>
  </conditionalFormatting>
  <conditionalFormatting sqref="M56">
    <cfRule type="expression" dxfId="25" priority="1">
      <formula>$D$53=""</formula>
    </cfRule>
    <cfRule type="expression" dxfId="24" priority="3">
      <formula>$D$53&lt;70%</formula>
    </cfRule>
  </conditionalFormatting>
  <dataValidations count="7">
    <dataValidation allowBlank="1" showInputMessage="1" showErrorMessage="1" prompt="La meta es un propósito medible. Es el valor que se espera alcance el respectivo indicador. " sqref="B16" xr:uid="{00000000-0002-0000-00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000-000001000000}"/>
    <dataValidation allowBlank="1" showInputMessage="1" showErrorMessage="1" prompt="Seleccione una opción" sqref="N15 C15:C16 D17 G17:K17" xr:uid="{00000000-0002-0000-0000-000002000000}"/>
    <dataValidation type="list" allowBlank="1" showInputMessage="1" showErrorMessage="1" sqref="E15:E16" xr:uid="{00000000-0002-0000-0000-000003000000}">
      <formula1>"Número, Porcentaje, Pesos "</formula1>
    </dataValidation>
    <dataValidation type="list" allowBlank="1" showInputMessage="1" showErrorMessage="1" sqref="O15" xr:uid="{00000000-0002-0000-0000-000004000000}">
      <formula1>"Semestre 2 de 2016,Año 2016"</formula1>
    </dataValidation>
    <dataValidation type="list" allowBlank="1" showInputMessage="1" showErrorMessage="1" sqref="C10" xr:uid="{00000000-0002-0000-0000-000005000000}">
      <formula1>"Eficacia, Eficiencia, Efectividad o Impacto"</formula1>
    </dataValidation>
    <dataValidation type="list" allowBlank="1" showInputMessage="1" showErrorMessage="1" sqref="C14" xr:uid="{00000000-0002-0000-0000-000006000000}">
      <formula1>"Semestral, Anual, Bienal"</formula1>
    </dataValidation>
  </dataValidations>
  <printOptions horizontalCentered="1"/>
  <pageMargins left="0.23622047244094491" right="0.23622047244094491" top="0.35433070866141736" bottom="0.35433070866141736" header="0.31496062992125984" footer="0.31496062992125984"/>
  <pageSetup scale="30" orientation="portrait" r:id="rId1"/>
  <rowBreaks count="1" manualBreakCount="1">
    <brk id="42" max="15" man="1"/>
  </rowBreaks>
  <colBreaks count="1" manualBreakCount="1">
    <brk id="17" max="1048575" man="1"/>
  </col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7000000}">
          <x14:formula1>
            <xm:f>'/Users/jorgemariogiraldopatino/Library/Containers/com.microsoft.Excel/Data/Documents/hathor\Rendicion_de_Cuentas_2019\Users\mariavega\AppData\Local\Microsoft\Windows\INetCache\Content.Outlook\BVI3XNFT\[Indicador Movilidad sept 30-16 (00000002).xlsx]Listas'!#REF!</xm:f>
          </x14:formula1>
          <xm:sqref>C8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EC605-7554-D14E-986C-E2B80D9F15D5}">
  <sheetPr>
    <tabColor theme="8"/>
  </sheetPr>
  <dimension ref="B2:Q67"/>
  <sheetViews>
    <sheetView showGridLines="0" tabSelected="1" zoomScaleNormal="100" zoomScaleSheetLayoutView="100" workbookViewId="0">
      <selection activeCell="D61" sqref="D61:K61"/>
    </sheetView>
  </sheetViews>
  <sheetFormatPr baseColWidth="10" defaultColWidth="11.5" defaultRowHeight="16"/>
  <cols>
    <col min="1" max="1" width="3.6640625" style="34" customWidth="1"/>
    <col min="2" max="2" width="28.33203125" style="34" customWidth="1"/>
    <col min="3" max="7" width="11.5" style="34" customWidth="1"/>
    <col min="8" max="8" width="8.5" style="34" customWidth="1"/>
    <col min="9" max="9" width="12.6640625" style="34" customWidth="1"/>
    <col min="10" max="10" width="8.83203125" style="34" customWidth="1"/>
    <col min="11" max="11" width="13.83203125" style="34" customWidth="1"/>
    <col min="12" max="12" width="7.33203125" style="34" customWidth="1"/>
    <col min="13" max="13" width="24.83203125" style="34" bestFit="1" customWidth="1"/>
    <col min="14" max="16384" width="11.5" style="34"/>
  </cols>
  <sheetData>
    <row r="2" spans="2:17">
      <c r="B2" s="240"/>
      <c r="C2" s="243" t="s">
        <v>24</v>
      </c>
      <c r="D2" s="244"/>
      <c r="E2" s="244"/>
      <c r="F2" s="244"/>
      <c r="G2" s="244"/>
      <c r="H2" s="244"/>
      <c r="I2" s="244"/>
      <c r="J2" s="32" t="s">
        <v>0</v>
      </c>
      <c r="K2" s="33" t="s">
        <v>93</v>
      </c>
    </row>
    <row r="3" spans="2:17">
      <c r="B3" s="241"/>
      <c r="C3" s="245"/>
      <c r="D3" s="246"/>
      <c r="E3" s="246"/>
      <c r="F3" s="246"/>
      <c r="G3" s="246"/>
      <c r="H3" s="246"/>
      <c r="I3" s="246"/>
      <c r="J3" s="32" t="s">
        <v>1</v>
      </c>
      <c r="K3" s="35" t="s">
        <v>94</v>
      </c>
    </row>
    <row r="4" spans="2:17">
      <c r="B4" s="242"/>
      <c r="C4" s="247"/>
      <c r="D4" s="248"/>
      <c r="E4" s="248"/>
      <c r="F4" s="248"/>
      <c r="G4" s="248"/>
      <c r="H4" s="248"/>
      <c r="I4" s="248"/>
      <c r="J4" s="32" t="s">
        <v>2</v>
      </c>
      <c r="K4" s="36">
        <v>43243</v>
      </c>
    </row>
    <row r="6" spans="2:17">
      <c r="B6" s="249" t="s">
        <v>25</v>
      </c>
      <c r="C6" s="250"/>
      <c r="D6" s="250"/>
      <c r="E6" s="250"/>
      <c r="F6" s="250"/>
      <c r="G6" s="250"/>
      <c r="H6" s="250"/>
      <c r="I6" s="250"/>
      <c r="J6" s="250"/>
      <c r="K6" s="251"/>
    </row>
    <row r="7" spans="2:17" ht="28.25" customHeight="1">
      <c r="B7" s="37" t="s">
        <v>3</v>
      </c>
      <c r="C7" s="237" t="s">
        <v>106</v>
      </c>
      <c r="D7" s="238"/>
      <c r="E7" s="238"/>
      <c r="F7" s="238"/>
      <c r="G7" s="238"/>
      <c r="H7" s="238"/>
      <c r="I7" s="238"/>
      <c r="J7" s="238"/>
      <c r="K7" s="239"/>
    </row>
    <row r="8" spans="2:17" ht="28.25" customHeight="1">
      <c r="B8" s="37" t="s">
        <v>4</v>
      </c>
      <c r="C8" s="237" t="s">
        <v>68</v>
      </c>
      <c r="D8" s="238"/>
      <c r="E8" s="238"/>
      <c r="F8" s="238"/>
      <c r="G8" s="238"/>
      <c r="H8" s="238"/>
      <c r="I8" s="238"/>
      <c r="J8" s="238"/>
      <c r="K8" s="239"/>
    </row>
    <row r="9" spans="2:17" ht="33" customHeight="1">
      <c r="B9" s="37" t="s">
        <v>5</v>
      </c>
      <c r="C9" s="237" t="s">
        <v>83</v>
      </c>
      <c r="D9" s="238"/>
      <c r="E9" s="238"/>
      <c r="F9" s="238"/>
      <c r="G9" s="238"/>
      <c r="H9" s="238"/>
      <c r="I9" s="238"/>
      <c r="J9" s="238"/>
      <c r="K9" s="239"/>
    </row>
    <row r="10" spans="2:17" ht="28.25" customHeight="1">
      <c r="B10" s="37" t="s">
        <v>57</v>
      </c>
      <c r="C10" s="237" t="s">
        <v>107</v>
      </c>
      <c r="D10" s="238"/>
      <c r="E10" s="238"/>
      <c r="F10" s="238"/>
      <c r="G10" s="238"/>
      <c r="H10" s="238"/>
      <c r="I10" s="238"/>
      <c r="J10" s="238"/>
      <c r="K10" s="239"/>
    </row>
    <row r="11" spans="2:17" ht="20" customHeight="1"/>
    <row r="12" spans="2:17">
      <c r="B12" s="249" t="s">
        <v>6</v>
      </c>
      <c r="C12" s="250"/>
      <c r="D12" s="250"/>
      <c r="E12" s="250"/>
      <c r="F12" s="250"/>
      <c r="G12" s="250"/>
      <c r="H12" s="250"/>
      <c r="I12" s="250"/>
      <c r="J12" s="250"/>
      <c r="K12" s="251"/>
    </row>
    <row r="13" spans="2:17" ht="33" customHeight="1">
      <c r="B13" s="38" t="s">
        <v>58</v>
      </c>
      <c r="C13" s="227" t="s">
        <v>84</v>
      </c>
      <c r="D13" s="228"/>
      <c r="E13" s="228"/>
      <c r="F13" s="228"/>
      <c r="G13" s="228"/>
      <c r="H13" s="228"/>
      <c r="I13" s="228"/>
      <c r="J13" s="228"/>
      <c r="K13" s="229"/>
    </row>
    <row r="14" spans="2:17" ht="39.75" customHeight="1">
      <c r="B14" s="39" t="s">
        <v>59</v>
      </c>
      <c r="C14" s="252" t="s">
        <v>34</v>
      </c>
      <c r="D14" s="253"/>
      <c r="E14" s="253"/>
      <c r="F14" s="253"/>
      <c r="G14" s="253"/>
      <c r="H14" s="253"/>
      <c r="I14" s="253"/>
      <c r="J14" s="253"/>
      <c r="K14" s="254"/>
    </row>
    <row r="15" spans="2:17" ht="39.75" customHeight="1">
      <c r="B15" s="39" t="s">
        <v>7</v>
      </c>
      <c r="C15" s="255" t="s">
        <v>8</v>
      </c>
      <c r="D15" s="256"/>
      <c r="E15" s="109" t="s">
        <v>77</v>
      </c>
      <c r="F15" s="255" t="s">
        <v>9</v>
      </c>
      <c r="G15" s="256"/>
      <c r="H15" s="88">
        <f>+H23</f>
        <v>0.65789473684210531</v>
      </c>
      <c r="I15" s="257" t="s">
        <v>10</v>
      </c>
      <c r="J15" s="259" t="s">
        <v>80</v>
      </c>
      <c r="K15" s="260"/>
      <c r="M15" s="40"/>
      <c r="N15" s="40"/>
      <c r="O15" s="40"/>
      <c r="P15" s="40"/>
      <c r="Q15" s="40"/>
    </row>
    <row r="16" spans="2:17" ht="39.75" customHeight="1">
      <c r="B16" s="56" t="s">
        <v>11</v>
      </c>
      <c r="C16" s="255" t="s">
        <v>29</v>
      </c>
      <c r="D16" s="256"/>
      <c r="E16" s="109" t="s">
        <v>77</v>
      </c>
      <c r="F16" s="255" t="s">
        <v>56</v>
      </c>
      <c r="G16" s="256"/>
      <c r="H16" s="88">
        <v>0.6</v>
      </c>
      <c r="I16" s="258"/>
      <c r="J16" s="261"/>
      <c r="K16" s="262"/>
      <c r="L16" s="41"/>
    </row>
    <row r="17" spans="2:14" ht="20" customHeight="1"/>
    <row r="18" spans="2:14">
      <c r="B18" s="249" t="s">
        <v>12</v>
      </c>
      <c r="C18" s="250"/>
      <c r="D18" s="250"/>
      <c r="E18" s="250"/>
      <c r="F18" s="250"/>
      <c r="G18" s="250"/>
      <c r="H18" s="250"/>
      <c r="I18" s="250"/>
      <c r="J18" s="250"/>
      <c r="K18" s="251"/>
    </row>
    <row r="19" spans="2:14" ht="27" customHeight="1">
      <c r="B19" s="263" t="s">
        <v>13</v>
      </c>
      <c r="C19" s="264"/>
      <c r="D19" s="264"/>
      <c r="E19" s="264"/>
      <c r="F19" s="264"/>
      <c r="G19" s="264"/>
      <c r="H19" s="264"/>
      <c r="I19" s="264"/>
      <c r="J19" s="264"/>
      <c r="K19" s="265"/>
    </row>
    <row r="20" spans="2:14" ht="27" customHeight="1">
      <c r="B20" s="42"/>
      <c r="C20" s="43"/>
      <c r="D20" s="43"/>
      <c r="E20" s="44"/>
      <c r="F20" s="43"/>
      <c r="G20" s="44"/>
      <c r="H20" s="45"/>
      <c r="I20" s="108"/>
      <c r="J20" s="45"/>
      <c r="K20" s="46"/>
    </row>
    <row r="21" spans="2:14" ht="71.25" customHeight="1">
      <c r="B21" s="266" t="s">
        <v>78</v>
      </c>
      <c r="C21" s="266"/>
      <c r="D21" s="266" t="s">
        <v>85</v>
      </c>
      <c r="E21" s="266"/>
      <c r="F21" s="266" t="s">
        <v>86</v>
      </c>
      <c r="G21" s="266"/>
      <c r="H21" s="266" t="s">
        <v>87</v>
      </c>
      <c r="I21" s="266"/>
      <c r="J21" s="266"/>
      <c r="K21" s="266"/>
    </row>
    <row r="22" spans="2:14" ht="27" customHeight="1">
      <c r="B22" s="267">
        <v>2015</v>
      </c>
      <c r="C22" s="267"/>
      <c r="D22" s="268">
        <v>33</v>
      </c>
      <c r="E22" s="268"/>
      <c r="F22" s="269">
        <v>18</v>
      </c>
      <c r="G22" s="269"/>
      <c r="H22" s="270">
        <f t="shared" ref="H22:H28" si="0">(F22/D22)</f>
        <v>0.54545454545454541</v>
      </c>
      <c r="I22" s="270"/>
      <c r="J22" s="270"/>
      <c r="K22" s="270"/>
      <c r="M22" s="47"/>
    </row>
    <row r="23" spans="2:14" ht="27" customHeight="1">
      <c r="B23" s="267">
        <v>2016</v>
      </c>
      <c r="C23" s="267"/>
      <c r="D23" s="269">
        <v>38</v>
      </c>
      <c r="E23" s="269"/>
      <c r="F23" s="269">
        <v>25</v>
      </c>
      <c r="G23" s="269"/>
      <c r="H23" s="270">
        <f t="shared" si="0"/>
        <v>0.65789473684210531</v>
      </c>
      <c r="I23" s="270"/>
      <c r="J23" s="270"/>
      <c r="K23" s="270"/>
      <c r="M23" s="48"/>
    </row>
    <row r="24" spans="2:14" ht="27" customHeight="1">
      <c r="B24" s="267">
        <v>2017</v>
      </c>
      <c r="C24" s="267"/>
      <c r="D24" s="269">
        <v>52</v>
      </c>
      <c r="E24" s="269"/>
      <c r="F24" s="269">
        <v>26</v>
      </c>
      <c r="G24" s="269"/>
      <c r="H24" s="270">
        <f t="shared" si="0"/>
        <v>0.5</v>
      </c>
      <c r="I24" s="270"/>
      <c r="J24" s="270"/>
      <c r="K24" s="270"/>
      <c r="M24" s="48"/>
      <c r="N24" s="49"/>
    </row>
    <row r="25" spans="2:14" ht="27" customHeight="1">
      <c r="B25" s="267">
        <v>2018</v>
      </c>
      <c r="C25" s="267"/>
      <c r="D25" s="269">
        <v>47</v>
      </c>
      <c r="E25" s="269"/>
      <c r="F25" s="269">
        <v>23</v>
      </c>
      <c r="G25" s="269"/>
      <c r="H25" s="270">
        <f t="shared" si="0"/>
        <v>0.48936170212765956</v>
      </c>
      <c r="I25" s="270"/>
      <c r="J25" s="270"/>
      <c r="K25" s="270"/>
      <c r="M25" s="48"/>
      <c r="N25" s="49"/>
    </row>
    <row r="26" spans="2:14" ht="27" customHeight="1">
      <c r="B26" s="269">
        <v>2019</v>
      </c>
      <c r="C26" s="269"/>
      <c r="D26" s="269">
        <v>51</v>
      </c>
      <c r="E26" s="269"/>
      <c r="F26" s="269">
        <v>33</v>
      </c>
      <c r="G26" s="269"/>
      <c r="H26" s="270">
        <f t="shared" si="0"/>
        <v>0.6470588235294118</v>
      </c>
      <c r="I26" s="270"/>
      <c r="J26" s="270"/>
      <c r="K26" s="270"/>
      <c r="M26" s="48"/>
      <c r="N26" s="49"/>
    </row>
    <row r="27" spans="2:14" ht="27" customHeight="1">
      <c r="B27" s="267">
        <v>2020</v>
      </c>
      <c r="C27" s="267"/>
      <c r="D27" s="267">
        <v>48</v>
      </c>
      <c r="E27" s="267"/>
      <c r="F27" s="268">
        <v>34</v>
      </c>
      <c r="G27" s="268"/>
      <c r="H27" s="271">
        <f t="shared" si="0"/>
        <v>0.70833333333333337</v>
      </c>
      <c r="I27" s="271"/>
      <c r="J27" s="271"/>
      <c r="K27" s="271"/>
      <c r="M27" s="48"/>
      <c r="N27" s="49"/>
    </row>
    <row r="28" spans="2:14" ht="27" customHeight="1">
      <c r="B28" s="273">
        <v>2021</v>
      </c>
      <c r="C28" s="273"/>
      <c r="D28" s="273">
        <v>57</v>
      </c>
      <c r="E28" s="273"/>
      <c r="F28" s="274">
        <v>45</v>
      </c>
      <c r="G28" s="274"/>
      <c r="H28" s="275">
        <f t="shared" si="0"/>
        <v>0.78947368421052633</v>
      </c>
      <c r="I28" s="275"/>
      <c r="J28" s="275"/>
      <c r="K28" s="275"/>
      <c r="M28" s="48"/>
      <c r="N28" s="49"/>
    </row>
    <row r="29" spans="2:14" ht="27" customHeight="1">
      <c r="B29" s="107"/>
      <c r="C29" s="107"/>
      <c r="D29" s="107"/>
      <c r="E29" s="107"/>
      <c r="F29" s="107"/>
      <c r="G29" s="107"/>
      <c r="H29" s="107"/>
      <c r="I29" s="107"/>
      <c r="J29" s="107"/>
      <c r="K29" s="107"/>
    </row>
    <row r="30" spans="2:14" ht="27" customHeight="1">
      <c r="B30" s="266" t="s">
        <v>88</v>
      </c>
      <c r="C30" s="98">
        <v>2015</v>
      </c>
      <c r="D30" s="97">
        <v>2016</v>
      </c>
      <c r="E30" s="97">
        <v>2017</v>
      </c>
      <c r="F30" s="97">
        <v>2018</v>
      </c>
      <c r="G30" s="97">
        <v>2019</v>
      </c>
      <c r="H30" s="97">
        <v>2020</v>
      </c>
      <c r="I30" s="97">
        <v>2021</v>
      </c>
      <c r="J30" s="50"/>
      <c r="K30" s="50"/>
    </row>
    <row r="31" spans="2:14" ht="27" customHeight="1">
      <c r="B31" s="266"/>
      <c r="C31" s="51">
        <v>4</v>
      </c>
      <c r="D31" s="97">
        <v>6</v>
      </c>
      <c r="E31" s="97">
        <v>19</v>
      </c>
      <c r="F31" s="97">
        <v>17</v>
      </c>
      <c r="G31" s="97">
        <v>11</v>
      </c>
      <c r="H31" s="97">
        <v>6</v>
      </c>
      <c r="I31" s="97">
        <v>14</v>
      </c>
      <c r="J31" s="50"/>
      <c r="K31" s="50"/>
    </row>
    <row r="32" spans="2:14" ht="26.25" customHeight="1">
      <c r="B32" s="52"/>
      <c r="C32" s="53"/>
      <c r="D32" s="53"/>
      <c r="F32" s="53"/>
      <c r="H32" s="52"/>
      <c r="I32" s="106"/>
      <c r="J32" s="52"/>
      <c r="K32" s="52"/>
    </row>
    <row r="33" spans="2:11">
      <c r="B33" s="276" t="s">
        <v>89</v>
      </c>
      <c r="C33" s="276"/>
      <c r="D33" s="276"/>
      <c r="E33" s="276"/>
      <c r="F33" s="276"/>
      <c r="G33" s="276"/>
      <c r="H33" s="276"/>
      <c r="I33" s="276"/>
      <c r="J33" s="276"/>
      <c r="K33" s="276"/>
    </row>
    <row r="34" spans="2:11" ht="210" customHeight="1">
      <c r="B34" s="277"/>
      <c r="C34" s="278"/>
      <c r="D34" s="278"/>
      <c r="E34" s="278"/>
      <c r="F34" s="278"/>
      <c r="G34" s="278"/>
      <c r="H34" s="278"/>
      <c r="I34" s="278"/>
      <c r="J34" s="278"/>
      <c r="K34" s="279"/>
    </row>
    <row r="35" spans="2:11" ht="280" customHeight="1">
      <c r="B35" s="280"/>
      <c r="C35" s="281"/>
      <c r="D35" s="281"/>
      <c r="E35" s="281"/>
      <c r="F35" s="281"/>
      <c r="G35" s="281"/>
      <c r="H35" s="281"/>
      <c r="I35" s="281"/>
      <c r="J35" s="281"/>
      <c r="K35" s="282"/>
    </row>
    <row r="36" spans="2:11" ht="1" hidden="1" customHeight="1">
      <c r="B36" s="280"/>
      <c r="C36" s="281"/>
      <c r="D36" s="281"/>
      <c r="E36" s="281"/>
      <c r="F36" s="281"/>
      <c r="G36" s="281"/>
      <c r="H36" s="281"/>
      <c r="I36" s="281"/>
      <c r="J36" s="281"/>
      <c r="K36" s="282"/>
    </row>
    <row r="37" spans="2:11" ht="1" hidden="1" customHeight="1">
      <c r="B37" s="280"/>
      <c r="C37" s="281"/>
      <c r="D37" s="281"/>
      <c r="E37" s="281"/>
      <c r="F37" s="281"/>
      <c r="G37" s="281"/>
      <c r="H37" s="281"/>
      <c r="I37" s="281"/>
      <c r="J37" s="281"/>
      <c r="K37" s="282"/>
    </row>
    <row r="38" spans="2:11" ht="4" customHeight="1">
      <c r="B38" s="283"/>
      <c r="C38" s="284"/>
      <c r="D38" s="284"/>
      <c r="E38" s="284"/>
      <c r="F38" s="284"/>
      <c r="G38" s="284"/>
      <c r="H38" s="284"/>
      <c r="I38" s="284"/>
      <c r="J38" s="284"/>
      <c r="K38" s="285"/>
    </row>
    <row r="39" spans="2:11" ht="13" customHeight="1"/>
    <row r="40" spans="2:11" ht="15.75" customHeight="1">
      <c r="B40" s="272" t="s">
        <v>14</v>
      </c>
      <c r="C40" s="272"/>
      <c r="D40" s="272"/>
      <c r="E40" s="272"/>
      <c r="F40" s="272"/>
      <c r="G40" s="272"/>
      <c r="H40" s="272"/>
      <c r="I40" s="272"/>
      <c r="J40" s="272"/>
      <c r="K40" s="272"/>
    </row>
    <row r="41" spans="2:11" ht="409" customHeight="1">
      <c r="B41" s="286" t="s">
        <v>189</v>
      </c>
      <c r="C41" s="287"/>
      <c r="D41" s="287"/>
      <c r="E41" s="287"/>
      <c r="F41" s="287"/>
      <c r="G41" s="287"/>
      <c r="H41" s="287"/>
      <c r="I41" s="287"/>
      <c r="J41" s="287"/>
      <c r="K41" s="288"/>
    </row>
    <row r="42" spans="2:11" ht="132" customHeight="1">
      <c r="B42" s="289"/>
      <c r="C42" s="290"/>
      <c r="D42" s="290"/>
      <c r="E42" s="290"/>
      <c r="F42" s="290"/>
      <c r="G42" s="290"/>
      <c r="H42" s="290"/>
      <c r="I42" s="290"/>
      <c r="J42" s="290"/>
      <c r="K42" s="291"/>
    </row>
    <row r="43" spans="2:11" ht="273" customHeight="1">
      <c r="B43" s="292" t="s">
        <v>145</v>
      </c>
      <c r="C43" s="293"/>
      <c r="D43" s="293"/>
      <c r="E43" s="293"/>
      <c r="F43" s="293"/>
      <c r="G43" s="293"/>
      <c r="H43" s="293"/>
      <c r="I43" s="293"/>
      <c r="J43" s="293"/>
      <c r="K43" s="294"/>
    </row>
    <row r="44" spans="2:11" ht="298" customHeight="1">
      <c r="B44" s="292" t="s">
        <v>90</v>
      </c>
      <c r="C44" s="293"/>
      <c r="D44" s="293"/>
      <c r="E44" s="293"/>
      <c r="F44" s="293"/>
      <c r="G44" s="293"/>
      <c r="H44" s="293"/>
      <c r="I44" s="293"/>
      <c r="J44" s="293"/>
      <c r="K44" s="294"/>
    </row>
    <row r="45" spans="2:11" ht="257" customHeight="1">
      <c r="B45" s="91"/>
      <c r="C45" s="92"/>
      <c r="D45" s="92"/>
      <c r="E45" s="92"/>
      <c r="F45" s="92"/>
      <c r="G45" s="92"/>
      <c r="H45" s="92"/>
      <c r="I45" s="92"/>
      <c r="J45" s="92"/>
      <c r="K45" s="93"/>
    </row>
    <row r="46" spans="2:11" ht="135" customHeight="1">
      <c r="B46" s="292" t="s">
        <v>144</v>
      </c>
      <c r="C46" s="293"/>
      <c r="D46" s="293"/>
      <c r="E46" s="293"/>
      <c r="F46" s="293"/>
      <c r="G46" s="293"/>
      <c r="H46" s="293"/>
      <c r="I46" s="293"/>
      <c r="J46" s="293"/>
      <c r="K46" s="294"/>
    </row>
    <row r="47" spans="2:11" ht="353" customHeight="1">
      <c r="B47" s="289"/>
      <c r="C47" s="290"/>
      <c r="D47" s="290"/>
      <c r="E47" s="290"/>
      <c r="F47" s="290"/>
      <c r="G47" s="290"/>
      <c r="H47" s="290"/>
      <c r="I47" s="290"/>
      <c r="J47" s="290"/>
      <c r="K47" s="291"/>
    </row>
    <row r="48" spans="2:11" ht="409" customHeight="1">
      <c r="B48" s="94"/>
      <c r="C48" s="95"/>
      <c r="D48" s="95"/>
      <c r="E48" s="95"/>
      <c r="F48" s="95"/>
      <c r="G48" s="95"/>
      <c r="H48" s="95"/>
      <c r="I48" s="95"/>
      <c r="J48" s="95"/>
      <c r="K48" s="96"/>
    </row>
    <row r="49" spans="2:11" ht="369" customHeight="1">
      <c r="B49" s="292" t="s">
        <v>143</v>
      </c>
      <c r="C49" s="293"/>
      <c r="D49" s="293"/>
      <c r="E49" s="293"/>
      <c r="F49" s="293"/>
      <c r="G49" s="293"/>
      <c r="H49" s="293"/>
      <c r="I49" s="293"/>
      <c r="J49" s="293"/>
      <c r="K49" s="294"/>
    </row>
    <row r="50" spans="2:11" ht="153" customHeight="1">
      <c r="B50" s="292" t="s">
        <v>122</v>
      </c>
      <c r="C50" s="293"/>
      <c r="D50" s="293"/>
      <c r="E50" s="293"/>
      <c r="F50" s="293"/>
      <c r="G50" s="293"/>
      <c r="H50" s="293"/>
      <c r="I50" s="293"/>
      <c r="J50" s="293"/>
      <c r="K50" s="294"/>
    </row>
    <row r="51" spans="2:11" ht="69" customHeight="1">
      <c r="B51" s="295" t="s">
        <v>22</v>
      </c>
      <c r="C51" s="296"/>
      <c r="D51" s="296"/>
      <c r="E51" s="296"/>
      <c r="F51" s="296"/>
      <c r="G51" s="296"/>
      <c r="H51" s="297"/>
      <c r="I51" s="298" t="s">
        <v>183</v>
      </c>
      <c r="J51" s="299"/>
      <c r="K51" s="300"/>
    </row>
    <row r="52" spans="2:11" ht="75" customHeight="1">
      <c r="B52" s="295" t="s">
        <v>79</v>
      </c>
      <c r="C52" s="296"/>
      <c r="D52" s="296"/>
      <c r="E52" s="296"/>
      <c r="F52" s="296"/>
      <c r="G52" s="296"/>
      <c r="H52" s="297"/>
      <c r="I52" s="301" t="s">
        <v>91</v>
      </c>
      <c r="J52" s="302"/>
      <c r="K52" s="303"/>
    </row>
    <row r="53" spans="2:11" ht="15.75" customHeight="1">
      <c r="B53" s="54"/>
      <c r="C53" s="55"/>
      <c r="D53" s="55"/>
      <c r="E53" s="55"/>
      <c r="F53" s="55"/>
      <c r="G53" s="55"/>
      <c r="H53" s="55"/>
      <c r="I53" s="89"/>
      <c r="J53" s="89"/>
      <c r="K53" s="90"/>
    </row>
    <row r="54" spans="2:11">
      <c r="B54" s="249" t="s">
        <v>26</v>
      </c>
      <c r="C54" s="250"/>
      <c r="D54" s="250"/>
      <c r="E54" s="250"/>
      <c r="F54" s="250"/>
      <c r="G54" s="250"/>
      <c r="H54" s="250"/>
      <c r="I54" s="250"/>
      <c r="J54" s="250"/>
      <c r="K54" s="251"/>
    </row>
    <row r="55" spans="2:11">
      <c r="B55" s="304"/>
      <c r="C55" s="305"/>
      <c r="D55" s="305"/>
      <c r="E55" s="305"/>
      <c r="F55" s="305"/>
      <c r="G55" s="305"/>
      <c r="H55" s="305"/>
      <c r="I55" s="305"/>
      <c r="J55" s="305"/>
      <c r="K55" s="306"/>
    </row>
    <row r="56" spans="2:11" ht="29.25" customHeight="1">
      <c r="B56" s="295" t="s">
        <v>23</v>
      </c>
      <c r="C56" s="297"/>
      <c r="D56" s="307" t="s">
        <v>81</v>
      </c>
      <c r="E56" s="308"/>
      <c r="F56" s="308"/>
      <c r="G56" s="308"/>
      <c r="H56" s="308"/>
      <c r="I56" s="308"/>
      <c r="J56" s="308"/>
      <c r="K56" s="309"/>
    </row>
    <row r="57" spans="2:11" ht="27" customHeight="1">
      <c r="B57" s="310" t="s">
        <v>15</v>
      </c>
      <c r="C57" s="311"/>
      <c r="D57" s="276" t="s">
        <v>16</v>
      </c>
      <c r="E57" s="276"/>
      <c r="F57" s="314" t="s">
        <v>60</v>
      </c>
      <c r="G57" s="315"/>
      <c r="H57" s="316"/>
      <c r="I57" s="314" t="s">
        <v>61</v>
      </c>
      <c r="J57" s="315"/>
      <c r="K57" s="316"/>
    </row>
    <row r="58" spans="2:11" ht="26.25" customHeight="1">
      <c r="B58" s="312"/>
      <c r="C58" s="313"/>
      <c r="D58" s="314" t="s">
        <v>17</v>
      </c>
      <c r="E58" s="316"/>
      <c r="F58" s="276" t="s">
        <v>92</v>
      </c>
      <c r="G58" s="276"/>
      <c r="H58" s="276"/>
      <c r="I58" s="314" t="s">
        <v>18</v>
      </c>
      <c r="J58" s="315"/>
      <c r="K58" s="316"/>
    </row>
    <row r="60" spans="2:11" ht="15.75" customHeight="1">
      <c r="B60" s="304" t="s">
        <v>28</v>
      </c>
      <c r="C60" s="305"/>
      <c r="D60" s="305"/>
      <c r="E60" s="305"/>
      <c r="F60" s="305"/>
      <c r="G60" s="305"/>
      <c r="H60" s="305"/>
      <c r="I60" s="305"/>
      <c r="J60" s="305"/>
      <c r="K60" s="306"/>
    </row>
    <row r="61" spans="2:11" ht="33" customHeight="1">
      <c r="B61" s="276" t="s">
        <v>23</v>
      </c>
      <c r="C61" s="276"/>
      <c r="D61" s="317">
        <f>H28/H16</f>
        <v>1.3157894736842106</v>
      </c>
      <c r="E61" s="318"/>
      <c r="F61" s="318"/>
      <c r="G61" s="318"/>
      <c r="H61" s="318"/>
      <c r="I61" s="318"/>
      <c r="J61" s="318"/>
      <c r="K61" s="319"/>
    </row>
    <row r="62" spans="2:11" ht="32.25" customHeight="1">
      <c r="B62" s="310" t="s">
        <v>15</v>
      </c>
      <c r="C62" s="311"/>
      <c r="D62" s="317" t="s">
        <v>16</v>
      </c>
      <c r="E62" s="318"/>
      <c r="F62" s="320" t="s">
        <v>60</v>
      </c>
      <c r="G62" s="321"/>
      <c r="H62" s="322"/>
      <c r="I62" s="323" t="s">
        <v>61</v>
      </c>
      <c r="J62" s="299"/>
      <c r="K62" s="300"/>
    </row>
    <row r="63" spans="2:11" ht="26.25" customHeight="1">
      <c r="B63" s="312"/>
      <c r="C63" s="313"/>
      <c r="D63" s="317" t="s">
        <v>17</v>
      </c>
      <c r="E63" s="318"/>
      <c r="F63" s="324" t="s">
        <v>92</v>
      </c>
      <c r="G63" s="324"/>
      <c r="H63" s="324"/>
      <c r="I63" s="323" t="s">
        <v>18</v>
      </c>
      <c r="J63" s="299"/>
      <c r="K63" s="300"/>
    </row>
    <row r="64" spans="2:11" ht="23.25" customHeight="1">
      <c r="B64" s="310" t="s">
        <v>19</v>
      </c>
      <c r="C64" s="311"/>
      <c r="D64" s="323" t="s">
        <v>62</v>
      </c>
      <c r="E64" s="299"/>
      <c r="F64" s="299"/>
      <c r="G64" s="300"/>
      <c r="H64" s="323" t="s">
        <v>20</v>
      </c>
      <c r="I64" s="299"/>
      <c r="J64" s="299"/>
      <c r="K64" s="300"/>
    </row>
    <row r="65" spans="2:11" ht="37.5" customHeight="1">
      <c r="B65" s="312"/>
      <c r="C65" s="313"/>
      <c r="D65" s="323" t="s">
        <v>21</v>
      </c>
      <c r="E65" s="299"/>
      <c r="F65" s="299"/>
      <c r="G65" s="300"/>
      <c r="H65" s="323" t="s">
        <v>18</v>
      </c>
      <c r="I65" s="299"/>
      <c r="J65" s="299"/>
      <c r="K65" s="300"/>
    </row>
    <row r="66" spans="2:11" ht="34.5" customHeight="1">
      <c r="B66" s="310" t="s">
        <v>32</v>
      </c>
      <c r="C66" s="311"/>
      <c r="D66" s="323" t="s">
        <v>30</v>
      </c>
      <c r="E66" s="299"/>
      <c r="F66" s="299"/>
      <c r="G66" s="300"/>
      <c r="H66" s="323" t="s">
        <v>31</v>
      </c>
      <c r="I66" s="299"/>
      <c r="J66" s="299"/>
      <c r="K66" s="300"/>
    </row>
    <row r="67" spans="2:11" ht="26.25" customHeight="1">
      <c r="B67" s="312"/>
      <c r="C67" s="313"/>
      <c r="D67" s="301" t="s">
        <v>81</v>
      </c>
      <c r="E67" s="302"/>
      <c r="F67" s="302"/>
      <c r="G67" s="303"/>
      <c r="H67" s="301">
        <v>519</v>
      </c>
      <c r="I67" s="302"/>
      <c r="J67" s="302"/>
      <c r="K67" s="303"/>
    </row>
  </sheetData>
  <dataConsolidate/>
  <mergeCells count="97">
    <mergeCell ref="B66:C67"/>
    <mergeCell ref="D66:G66"/>
    <mergeCell ref="H66:K66"/>
    <mergeCell ref="D67:G67"/>
    <mergeCell ref="H67:K67"/>
    <mergeCell ref="B64:C65"/>
    <mergeCell ref="D64:G64"/>
    <mergeCell ref="H64:K64"/>
    <mergeCell ref="D65:G65"/>
    <mergeCell ref="H65:K65"/>
    <mergeCell ref="B60:K60"/>
    <mergeCell ref="B61:C61"/>
    <mergeCell ref="D61:K61"/>
    <mergeCell ref="B62:C63"/>
    <mergeCell ref="D62:E62"/>
    <mergeCell ref="F62:H62"/>
    <mergeCell ref="I62:K62"/>
    <mergeCell ref="D63:E63"/>
    <mergeCell ref="F63:H63"/>
    <mergeCell ref="I63:K63"/>
    <mergeCell ref="B55:K55"/>
    <mergeCell ref="B56:C56"/>
    <mergeCell ref="D56:K56"/>
    <mergeCell ref="B57:C58"/>
    <mergeCell ref="D57:E57"/>
    <mergeCell ref="F57:H57"/>
    <mergeCell ref="I57:K57"/>
    <mergeCell ref="D58:E58"/>
    <mergeCell ref="F58:H58"/>
    <mergeCell ref="I58:K58"/>
    <mergeCell ref="B41:K41"/>
    <mergeCell ref="B54:K54"/>
    <mergeCell ref="B42:K42"/>
    <mergeCell ref="B43:K43"/>
    <mergeCell ref="B44:K44"/>
    <mergeCell ref="B46:K46"/>
    <mergeCell ref="B47:K47"/>
    <mergeCell ref="B49:K49"/>
    <mergeCell ref="B50:K50"/>
    <mergeCell ref="B51:H51"/>
    <mergeCell ref="I51:K51"/>
    <mergeCell ref="B52:H52"/>
    <mergeCell ref="I52:K52"/>
    <mergeCell ref="B40:K40"/>
    <mergeCell ref="B28:C28"/>
    <mergeCell ref="D28:E28"/>
    <mergeCell ref="F28:G28"/>
    <mergeCell ref="H28:K28"/>
    <mergeCell ref="B30:B31"/>
    <mergeCell ref="B33:K33"/>
    <mergeCell ref="B34:K38"/>
    <mergeCell ref="B26:C26"/>
    <mergeCell ref="D26:E26"/>
    <mergeCell ref="F26:G26"/>
    <mergeCell ref="H26:K26"/>
    <mergeCell ref="B27:C27"/>
    <mergeCell ref="D27:E27"/>
    <mergeCell ref="F27:G27"/>
    <mergeCell ref="H27:K27"/>
    <mergeCell ref="B24:C24"/>
    <mergeCell ref="D24:E24"/>
    <mergeCell ref="F24:G24"/>
    <mergeCell ref="H24:K24"/>
    <mergeCell ref="B25:C25"/>
    <mergeCell ref="D25:E25"/>
    <mergeCell ref="F25:G25"/>
    <mergeCell ref="H25:K25"/>
    <mergeCell ref="B22:C22"/>
    <mergeCell ref="D22:E22"/>
    <mergeCell ref="F22:G22"/>
    <mergeCell ref="H22:K22"/>
    <mergeCell ref="B23:C23"/>
    <mergeCell ref="D23:E23"/>
    <mergeCell ref="F23:G23"/>
    <mergeCell ref="H23:K23"/>
    <mergeCell ref="B18:K18"/>
    <mergeCell ref="B19:K19"/>
    <mergeCell ref="B21:C21"/>
    <mergeCell ref="D21:E21"/>
    <mergeCell ref="F21:G21"/>
    <mergeCell ref="H21:K21"/>
    <mergeCell ref="C10:K10"/>
    <mergeCell ref="B12:K12"/>
    <mergeCell ref="C13:K13"/>
    <mergeCell ref="C14:K14"/>
    <mergeCell ref="C15:D15"/>
    <mergeCell ref="F15:G15"/>
    <mergeCell ref="I15:I16"/>
    <mergeCell ref="J15:K16"/>
    <mergeCell ref="C16:D16"/>
    <mergeCell ref="F16:G16"/>
    <mergeCell ref="C9:K9"/>
    <mergeCell ref="B2:B4"/>
    <mergeCell ref="C2:I4"/>
    <mergeCell ref="B6:K6"/>
    <mergeCell ref="C7:K7"/>
    <mergeCell ref="C8:K8"/>
  </mergeCells>
  <conditionalFormatting sqref="D61:K61">
    <cfRule type="cellIs" dxfId="23" priority="9" operator="greaterThanOrEqual">
      <formula>0.9</formula>
    </cfRule>
    <cfRule type="cellIs" dxfId="22" priority="10" operator="between">
      <formula>0.7</formula>
      <formula>0.899999999999999</formula>
    </cfRule>
    <cfRule type="containsBlanks" dxfId="21" priority="11">
      <formula>LEN(TRIM(D61))=0</formula>
    </cfRule>
    <cfRule type="cellIs" dxfId="20" priority="12" operator="between">
      <formula>0</formula>
      <formula>0.699999999999999</formula>
    </cfRule>
  </conditionalFormatting>
  <conditionalFormatting sqref="D64:G64">
    <cfRule type="expression" dxfId="19" priority="6">
      <formula>$D$61=""</formula>
    </cfRule>
    <cfRule type="expression" dxfId="18" priority="8">
      <formula>AND(D$61&gt;=70%,$D$61&lt;80%)</formula>
    </cfRule>
  </conditionalFormatting>
  <conditionalFormatting sqref="H64:K64">
    <cfRule type="expression" dxfId="17" priority="5">
      <formula>$D$61=""</formula>
    </cfRule>
    <cfRule type="expression" dxfId="16" priority="7">
      <formula>$D$61&lt;70%</formula>
    </cfRule>
  </conditionalFormatting>
  <conditionalFormatting sqref="D62:E63">
    <cfRule type="cellIs" dxfId="15" priority="1" operator="greaterThanOrEqual">
      <formula>0.9</formula>
    </cfRule>
    <cfRule type="cellIs" dxfId="14" priority="2" operator="between">
      <formula>0.7</formula>
      <formula>0.899999999999999</formula>
    </cfRule>
    <cfRule type="containsBlanks" dxfId="13" priority="3">
      <formula>LEN(TRIM(D62))=0</formula>
    </cfRule>
    <cfRule type="cellIs" dxfId="12" priority="4" operator="between">
      <formula>0</formula>
      <formula>0.699999999999999</formula>
    </cfRule>
  </conditionalFormatting>
  <dataValidations count="7">
    <dataValidation type="list" allowBlank="1" showInputMessage="1" showErrorMessage="1" sqref="J15:K16" xr:uid="{00000000-0002-0000-0400-000006000000}">
      <formula1>"Semestre 2 de 2016,Año 2016"</formula1>
    </dataValidation>
    <dataValidation type="list" allowBlank="1" showInputMessage="1" showErrorMessage="1" sqref="E15:E16" xr:uid="{00000000-0002-0000-0400-000005000000}">
      <formula1>"Número, Porcentaje, Pesos "</formula1>
    </dataValidation>
    <dataValidation type="list" allowBlank="1" showInputMessage="1" showErrorMessage="1" sqref="C14:K14" xr:uid="{00000000-0002-0000-0400-000004000000}">
      <formula1>"Semestral, Anual, Bienal"</formula1>
    </dataValidation>
    <dataValidation type="list" allowBlank="1" showInputMessage="1" showErrorMessage="1" sqref="C10:K10" xr:uid="{00000000-0002-0000-0400-000003000000}">
      <formula1>"Eficacia, Eficiencia, Efectividad o Impacto"</formula1>
    </dataValidation>
    <dataValidation allowBlank="1" showInputMessage="1" showErrorMessage="1" prompt="Seleccione una opción" sqref="I15 C15:C16 D17 F17" xr:uid="{00000000-0002-0000-0400-000002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400-000001000000}"/>
    <dataValidation allowBlank="1" showInputMessage="1" showErrorMessage="1" prompt="La meta es un propósito medible. Es el valor que se espera alcance el respectivo indicador. " sqref="B16" xr:uid="{00000000-0002-0000-0400-000000000000}"/>
  </dataValidations>
  <printOptions horizontalCentered="1"/>
  <pageMargins left="0.23622047244094491" right="0.23622047244094491" top="0.35433070866141736" bottom="0.35433070866141736" header="0.31496062992125984" footer="0.31496062992125984"/>
  <pageSetup scale="62" orientation="portrait" r:id="rId1"/>
  <rowBreaks count="4" manualBreakCount="4">
    <brk id="32" min="1" max="10" man="1"/>
    <brk id="39" min="1" max="10" man="1"/>
    <brk id="43" min="1" max="10" man="1"/>
    <brk id="52" min="1" max="10" man="1"/>
  </rowBreaks>
  <colBreaks count="1" manualBreakCount="1">
    <brk id="1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9E23E-BDE0-4D40-8246-42AE7801D4D2}">
  <sheetPr>
    <tabColor theme="8" tint="0.39997558519241921"/>
  </sheetPr>
  <dimension ref="A1:N54"/>
  <sheetViews>
    <sheetView topLeftCell="A28" zoomScale="165" workbookViewId="0">
      <selection activeCell="C29" sqref="C29"/>
    </sheetView>
  </sheetViews>
  <sheetFormatPr baseColWidth="10" defaultRowHeight="15"/>
  <cols>
    <col min="1" max="1" width="48.6640625" customWidth="1"/>
    <col min="2" max="6" width="18.1640625" customWidth="1"/>
    <col min="7" max="7" width="27.33203125" customWidth="1"/>
    <col min="8" max="8" width="22.1640625" customWidth="1"/>
    <col min="13" max="13" width="12.6640625" customWidth="1"/>
    <col min="15" max="15" width="12.5" customWidth="1"/>
    <col min="17" max="17" width="13.6640625" customWidth="1"/>
    <col min="18" max="18" width="13.5" customWidth="1"/>
    <col min="19" max="19" width="15" customWidth="1"/>
  </cols>
  <sheetData>
    <row r="1" spans="1:7" ht="21">
      <c r="A1" s="325" t="s">
        <v>182</v>
      </c>
      <c r="B1" s="325"/>
      <c r="C1" s="325"/>
      <c r="D1" s="325"/>
      <c r="E1" s="325"/>
      <c r="F1" s="325"/>
      <c r="G1" s="129"/>
    </row>
    <row r="2" spans="1:7" ht="34">
      <c r="A2" s="113" t="s">
        <v>154</v>
      </c>
      <c r="B2" s="128" t="s">
        <v>181</v>
      </c>
      <c r="C2" s="128" t="s">
        <v>180</v>
      </c>
      <c r="D2" s="112" t="s">
        <v>179</v>
      </c>
      <c r="E2" s="112" t="s">
        <v>174</v>
      </c>
      <c r="F2" s="112" t="s">
        <v>178</v>
      </c>
      <c r="G2" s="127"/>
    </row>
    <row r="3" spans="1:7" ht="19">
      <c r="A3" s="111" t="s">
        <v>152</v>
      </c>
      <c r="B3" s="123">
        <v>3</v>
      </c>
      <c r="C3" s="123">
        <v>2</v>
      </c>
      <c r="D3" s="123">
        <f t="shared" ref="D3:D9" si="0">B3+C3</f>
        <v>5</v>
      </c>
      <c r="E3" s="123">
        <v>5</v>
      </c>
      <c r="F3" s="110">
        <f t="shared" ref="F3:F10" si="1">(E3/D3)</f>
        <v>1</v>
      </c>
    </row>
    <row r="4" spans="1:7" ht="19">
      <c r="A4" s="111" t="s">
        <v>151</v>
      </c>
      <c r="B4" s="123">
        <v>8</v>
      </c>
      <c r="C4" s="123">
        <v>4</v>
      </c>
      <c r="D4" s="123">
        <f t="shared" si="0"/>
        <v>12</v>
      </c>
      <c r="E4" s="123">
        <v>12</v>
      </c>
      <c r="F4" s="110">
        <f t="shared" si="1"/>
        <v>1</v>
      </c>
    </row>
    <row r="5" spans="1:7" ht="19">
      <c r="A5" s="111" t="s">
        <v>150</v>
      </c>
      <c r="B5" s="123">
        <v>5</v>
      </c>
      <c r="C5" s="123">
        <v>2</v>
      </c>
      <c r="D5" s="123">
        <f t="shared" si="0"/>
        <v>7</v>
      </c>
      <c r="E5" s="123">
        <v>4</v>
      </c>
      <c r="F5" s="110">
        <f t="shared" si="1"/>
        <v>0.5714285714285714</v>
      </c>
    </row>
    <row r="6" spans="1:7" ht="19">
      <c r="A6" s="111" t="s">
        <v>149</v>
      </c>
      <c r="B6" s="123">
        <v>5</v>
      </c>
      <c r="C6" s="123">
        <v>3</v>
      </c>
      <c r="D6" s="123">
        <f t="shared" si="0"/>
        <v>8</v>
      </c>
      <c r="E6" s="123">
        <v>7</v>
      </c>
      <c r="F6" s="110">
        <f t="shared" si="1"/>
        <v>0.875</v>
      </c>
    </row>
    <row r="7" spans="1:7" ht="19">
      <c r="A7" s="111" t="s">
        <v>148</v>
      </c>
      <c r="B7" s="123">
        <v>10</v>
      </c>
      <c r="C7" s="123">
        <v>13</v>
      </c>
      <c r="D7" s="123">
        <f t="shared" si="0"/>
        <v>23</v>
      </c>
      <c r="E7" s="123">
        <v>15</v>
      </c>
      <c r="F7" s="110">
        <f t="shared" si="1"/>
        <v>0.65217391304347827</v>
      </c>
    </row>
    <row r="8" spans="1:7" ht="19">
      <c r="A8" s="111" t="s">
        <v>147</v>
      </c>
      <c r="B8" s="123">
        <v>0</v>
      </c>
      <c r="C8" s="123">
        <v>1</v>
      </c>
      <c r="D8" s="123">
        <f t="shared" si="0"/>
        <v>1</v>
      </c>
      <c r="E8" s="123">
        <v>1</v>
      </c>
      <c r="F8" s="110">
        <f t="shared" si="1"/>
        <v>1</v>
      </c>
    </row>
    <row r="9" spans="1:7" ht="19">
      <c r="A9" s="111" t="s">
        <v>146</v>
      </c>
      <c r="B9" s="123">
        <v>0</v>
      </c>
      <c r="C9" s="123">
        <v>1</v>
      </c>
      <c r="D9" s="123">
        <f t="shared" si="0"/>
        <v>1</v>
      </c>
      <c r="E9" s="123">
        <v>1</v>
      </c>
      <c r="F9" s="110">
        <f t="shared" si="1"/>
        <v>1</v>
      </c>
    </row>
    <row r="10" spans="1:7" ht="19">
      <c r="A10" s="126" t="s">
        <v>177</v>
      </c>
      <c r="B10" s="123">
        <f>SUM(B3:B9)</f>
        <v>31</v>
      </c>
      <c r="C10" s="123">
        <f>SUM(C3:C9)</f>
        <v>26</v>
      </c>
      <c r="D10" s="123">
        <f>SUM(D3:D9)</f>
        <v>57</v>
      </c>
      <c r="E10" s="123">
        <f>SUM(E3:E9)</f>
        <v>45</v>
      </c>
      <c r="F10" s="110">
        <f t="shared" si="1"/>
        <v>0.78947368421052633</v>
      </c>
    </row>
    <row r="12" spans="1:7" ht="21">
      <c r="A12" s="326" t="s">
        <v>176</v>
      </c>
      <c r="B12" s="326"/>
      <c r="C12" s="326"/>
    </row>
    <row r="13" spans="1:7" ht="21">
      <c r="A13" s="113" t="s">
        <v>154</v>
      </c>
      <c r="B13" s="125" t="s">
        <v>175</v>
      </c>
      <c r="C13" s="125" t="s">
        <v>174</v>
      </c>
    </row>
    <row r="14" spans="1:7" ht="19">
      <c r="A14" s="111" t="s">
        <v>152</v>
      </c>
      <c r="B14" s="123">
        <v>5</v>
      </c>
      <c r="C14" s="123">
        <v>5</v>
      </c>
    </row>
    <row r="15" spans="1:7" ht="19">
      <c r="A15" s="111" t="s">
        <v>151</v>
      </c>
      <c r="B15" s="123">
        <v>12</v>
      </c>
      <c r="C15" s="123">
        <v>12</v>
      </c>
    </row>
    <row r="16" spans="1:7" ht="19">
      <c r="A16" s="111" t="s">
        <v>150</v>
      </c>
      <c r="B16" s="123">
        <v>7</v>
      </c>
      <c r="C16" s="123">
        <v>4</v>
      </c>
    </row>
    <row r="17" spans="1:3" ht="19">
      <c r="A17" s="111" t="s">
        <v>149</v>
      </c>
      <c r="B17" s="123">
        <v>8</v>
      </c>
      <c r="C17" s="123">
        <v>7</v>
      </c>
    </row>
    <row r="18" spans="1:3" ht="19">
      <c r="A18" s="111" t="s">
        <v>148</v>
      </c>
      <c r="B18" s="123">
        <v>23</v>
      </c>
      <c r="C18" s="123">
        <v>15</v>
      </c>
    </row>
    <row r="19" spans="1:3" ht="19">
      <c r="A19" s="111" t="s">
        <v>147</v>
      </c>
      <c r="B19" s="123">
        <v>1</v>
      </c>
      <c r="C19" s="123">
        <v>1</v>
      </c>
    </row>
    <row r="20" spans="1:3" ht="19">
      <c r="A20" s="124" t="s">
        <v>173</v>
      </c>
      <c r="B20">
        <v>1</v>
      </c>
      <c r="C20" s="123">
        <v>1</v>
      </c>
    </row>
    <row r="22" spans="1:3" ht="16" thickBot="1"/>
    <row r="23" spans="1:3" ht="19">
      <c r="A23" s="122" t="s">
        <v>172</v>
      </c>
      <c r="B23" s="121" t="s">
        <v>171</v>
      </c>
    </row>
    <row r="24" spans="1:3">
      <c r="A24" s="119" t="s">
        <v>170</v>
      </c>
      <c r="B24" s="118">
        <v>2</v>
      </c>
    </row>
    <row r="25" spans="1:3">
      <c r="A25" s="119" t="s">
        <v>169</v>
      </c>
      <c r="B25" s="118">
        <v>3</v>
      </c>
    </row>
    <row r="26" spans="1:3">
      <c r="A26" s="119" t="s">
        <v>168</v>
      </c>
      <c r="B26" s="118">
        <v>4</v>
      </c>
    </row>
    <row r="27" spans="1:3">
      <c r="A27" s="119" t="s">
        <v>167</v>
      </c>
      <c r="B27" s="118">
        <v>5</v>
      </c>
    </row>
    <row r="28" spans="1:3">
      <c r="A28" s="119" t="s">
        <v>166</v>
      </c>
      <c r="B28" s="118">
        <v>2</v>
      </c>
    </row>
    <row r="29" spans="1:3">
      <c r="A29" s="119" t="s">
        <v>165</v>
      </c>
      <c r="B29" s="118">
        <v>1</v>
      </c>
    </row>
    <row r="30" spans="1:3">
      <c r="A30" s="119" t="s">
        <v>164</v>
      </c>
      <c r="B30" s="118">
        <v>3</v>
      </c>
    </row>
    <row r="31" spans="1:3">
      <c r="A31" s="119" t="s">
        <v>163</v>
      </c>
      <c r="B31" s="118">
        <v>5</v>
      </c>
    </row>
    <row r="32" spans="1:3">
      <c r="A32" s="119" t="s">
        <v>162</v>
      </c>
      <c r="B32" s="118">
        <v>1</v>
      </c>
    </row>
    <row r="33" spans="1:14">
      <c r="A33" s="119" t="s">
        <v>161</v>
      </c>
      <c r="B33" s="118">
        <v>5</v>
      </c>
      <c r="N33" s="120"/>
    </row>
    <row r="34" spans="1:14">
      <c r="A34" s="119" t="s">
        <v>160</v>
      </c>
      <c r="B34" s="118">
        <v>1</v>
      </c>
    </row>
    <row r="35" spans="1:14">
      <c r="A35" s="119" t="s">
        <v>159</v>
      </c>
      <c r="B35" s="118">
        <v>22</v>
      </c>
    </row>
    <row r="36" spans="1:14">
      <c r="A36" s="117" t="s">
        <v>158</v>
      </c>
      <c r="B36" s="116">
        <v>1</v>
      </c>
    </row>
    <row r="37" spans="1:14">
      <c r="A37" s="117" t="s">
        <v>157</v>
      </c>
      <c r="B37" s="116">
        <v>1</v>
      </c>
    </row>
    <row r="38" spans="1:14">
      <c r="A38" s="117" t="s">
        <v>156</v>
      </c>
      <c r="B38" s="116">
        <v>1</v>
      </c>
    </row>
    <row r="39" spans="1:14" ht="16" thickBot="1">
      <c r="A39" s="115" t="s">
        <v>155</v>
      </c>
      <c r="B39" s="114">
        <f>SUM(B24:B38)</f>
        <v>57</v>
      </c>
    </row>
    <row r="47" spans="1:14" ht="19">
      <c r="A47" s="113" t="s">
        <v>154</v>
      </c>
      <c r="B47" s="112" t="s">
        <v>153</v>
      </c>
    </row>
    <row r="48" spans="1:14" ht="19">
      <c r="A48" s="111" t="s">
        <v>152</v>
      </c>
      <c r="B48" s="110">
        <v>1</v>
      </c>
    </row>
    <row r="49" spans="1:2" ht="19">
      <c r="A49" s="111" t="s">
        <v>151</v>
      </c>
      <c r="B49" s="110">
        <v>1</v>
      </c>
    </row>
    <row r="50" spans="1:2" ht="19">
      <c r="A50" s="111" t="s">
        <v>150</v>
      </c>
      <c r="B50" s="110">
        <v>0.5714285714285714</v>
      </c>
    </row>
    <row r="51" spans="1:2" ht="19">
      <c r="A51" s="111" t="s">
        <v>149</v>
      </c>
      <c r="B51" s="110">
        <v>0.875</v>
      </c>
    </row>
    <row r="52" spans="1:2" ht="19">
      <c r="A52" s="111" t="s">
        <v>148</v>
      </c>
      <c r="B52" s="110">
        <v>0.65217391304347827</v>
      </c>
    </row>
    <row r="53" spans="1:2" ht="19">
      <c r="A53" s="111" t="s">
        <v>147</v>
      </c>
      <c r="B53" s="110">
        <v>1</v>
      </c>
    </row>
    <row r="54" spans="1:2" ht="19">
      <c r="A54" s="111" t="s">
        <v>146</v>
      </c>
      <c r="B54" s="110">
        <v>1</v>
      </c>
    </row>
  </sheetData>
  <mergeCells count="2">
    <mergeCell ref="A1:F1"/>
    <mergeCell ref="A12:C1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0C9E6-3429-C145-AA98-E0763924CDB5}">
  <sheetPr>
    <tabColor theme="6"/>
  </sheetPr>
  <dimension ref="B2:Q54"/>
  <sheetViews>
    <sheetView showGridLines="0" zoomScaleNormal="100" zoomScaleSheetLayoutView="100" workbookViewId="0">
      <selection activeCell="P12" sqref="P12"/>
    </sheetView>
  </sheetViews>
  <sheetFormatPr baseColWidth="10" defaultColWidth="11.5" defaultRowHeight="16"/>
  <cols>
    <col min="1" max="1" width="3.6640625" style="34" customWidth="1"/>
    <col min="2" max="2" width="28.33203125" style="34" customWidth="1"/>
    <col min="3" max="3" width="20.6640625" style="34" customWidth="1"/>
    <col min="4" max="4" width="22.6640625" style="34" customWidth="1"/>
    <col min="5" max="7" width="11.5" style="34" customWidth="1"/>
    <col min="8" max="8" width="8.5" style="34" customWidth="1"/>
    <col min="9" max="9" width="12.6640625" style="34" customWidth="1"/>
    <col min="10" max="10" width="5.5" style="34" customWidth="1"/>
    <col min="11" max="11" width="10.6640625" style="34" customWidth="1"/>
    <col min="12" max="14" width="5.5" style="34" customWidth="1"/>
    <col min="15" max="16384" width="11.5" style="34"/>
  </cols>
  <sheetData>
    <row r="2" spans="2:17">
      <c r="B2" s="240"/>
      <c r="C2" s="243" t="s">
        <v>24</v>
      </c>
      <c r="D2" s="244"/>
      <c r="E2" s="244"/>
      <c r="F2" s="244"/>
      <c r="G2" s="244"/>
      <c r="H2" s="244"/>
      <c r="I2" s="244"/>
      <c r="J2" s="32" t="s">
        <v>0</v>
      </c>
      <c r="K2" s="33" t="s">
        <v>93</v>
      </c>
    </row>
    <row r="3" spans="2:17">
      <c r="B3" s="241"/>
      <c r="C3" s="245"/>
      <c r="D3" s="246"/>
      <c r="E3" s="246"/>
      <c r="F3" s="246"/>
      <c r="G3" s="246"/>
      <c r="H3" s="246"/>
      <c r="I3" s="246"/>
      <c r="J3" s="32" t="s">
        <v>1</v>
      </c>
      <c r="K3" s="35" t="s">
        <v>94</v>
      </c>
    </row>
    <row r="4" spans="2:17">
      <c r="B4" s="242"/>
      <c r="C4" s="247"/>
      <c r="D4" s="248"/>
      <c r="E4" s="248"/>
      <c r="F4" s="248"/>
      <c r="G4" s="248"/>
      <c r="H4" s="248"/>
      <c r="I4" s="248"/>
      <c r="J4" s="32" t="s">
        <v>2</v>
      </c>
      <c r="K4" s="36">
        <v>43243</v>
      </c>
    </row>
    <row r="6" spans="2:17">
      <c r="B6" s="249" t="s">
        <v>25</v>
      </c>
      <c r="C6" s="250"/>
      <c r="D6" s="250"/>
      <c r="E6" s="250"/>
      <c r="F6" s="250"/>
      <c r="G6" s="250"/>
      <c r="H6" s="250"/>
      <c r="I6" s="250"/>
      <c r="J6" s="250"/>
      <c r="K6" s="251"/>
    </row>
    <row r="7" spans="2:17" ht="28.25" customHeight="1">
      <c r="B7" s="37" t="s">
        <v>3</v>
      </c>
      <c r="C7" s="237" t="s">
        <v>105</v>
      </c>
      <c r="D7" s="238"/>
      <c r="E7" s="238"/>
      <c r="F7" s="238"/>
      <c r="G7" s="238"/>
      <c r="H7" s="238"/>
      <c r="I7" s="238"/>
      <c r="J7" s="238"/>
      <c r="K7" s="239"/>
    </row>
    <row r="8" spans="2:17" ht="28.25" customHeight="1">
      <c r="B8" s="37" t="s">
        <v>4</v>
      </c>
      <c r="C8" s="237" t="s">
        <v>68</v>
      </c>
      <c r="D8" s="238"/>
      <c r="E8" s="238"/>
      <c r="F8" s="238"/>
      <c r="G8" s="238"/>
      <c r="H8" s="238"/>
      <c r="I8" s="238"/>
      <c r="J8" s="238"/>
      <c r="K8" s="239"/>
    </row>
    <row r="9" spans="2:17" ht="33" customHeight="1">
      <c r="B9" s="37" t="s">
        <v>5</v>
      </c>
      <c r="C9" s="237" t="s">
        <v>108</v>
      </c>
      <c r="D9" s="238"/>
      <c r="E9" s="238"/>
      <c r="F9" s="238"/>
      <c r="G9" s="238"/>
      <c r="H9" s="238"/>
      <c r="I9" s="238"/>
      <c r="J9" s="238"/>
      <c r="K9" s="239"/>
    </row>
    <row r="10" spans="2:17" ht="28.25" customHeight="1">
      <c r="B10" s="37" t="s">
        <v>57</v>
      </c>
      <c r="C10" s="237" t="s">
        <v>107</v>
      </c>
      <c r="D10" s="238"/>
      <c r="E10" s="238"/>
      <c r="F10" s="238"/>
      <c r="G10" s="238"/>
      <c r="H10" s="238"/>
      <c r="I10" s="238"/>
      <c r="J10" s="238"/>
      <c r="K10" s="239"/>
    </row>
    <row r="11" spans="2:17" ht="20" customHeight="1"/>
    <row r="12" spans="2:17">
      <c r="B12" s="249" t="s">
        <v>6</v>
      </c>
      <c r="C12" s="250"/>
      <c r="D12" s="250"/>
      <c r="E12" s="250"/>
      <c r="F12" s="250"/>
      <c r="G12" s="250"/>
      <c r="H12" s="250"/>
      <c r="I12" s="250"/>
      <c r="J12" s="250"/>
      <c r="K12" s="251"/>
    </row>
    <row r="13" spans="2:17" ht="36.75" customHeight="1">
      <c r="B13" s="38" t="s">
        <v>58</v>
      </c>
      <c r="C13" s="227" t="s">
        <v>123</v>
      </c>
      <c r="D13" s="228"/>
      <c r="E13" s="228"/>
      <c r="F13" s="228"/>
      <c r="G13" s="228"/>
      <c r="H13" s="228"/>
      <c r="I13" s="228"/>
      <c r="J13" s="228"/>
      <c r="K13" s="229"/>
    </row>
    <row r="14" spans="2:17" ht="39.75" customHeight="1">
      <c r="B14" s="39" t="s">
        <v>59</v>
      </c>
      <c r="C14" s="227" t="s">
        <v>34</v>
      </c>
      <c r="D14" s="228"/>
      <c r="E14" s="228"/>
      <c r="F14" s="228"/>
      <c r="G14" s="228"/>
      <c r="H14" s="228"/>
      <c r="I14" s="228"/>
      <c r="J14" s="228"/>
      <c r="K14" s="229"/>
    </row>
    <row r="15" spans="2:17" ht="39.75" customHeight="1">
      <c r="B15" s="39" t="s">
        <v>7</v>
      </c>
      <c r="C15" s="255" t="s">
        <v>8</v>
      </c>
      <c r="D15" s="256"/>
      <c r="E15" s="109" t="s">
        <v>77</v>
      </c>
      <c r="F15" s="255" t="s">
        <v>9</v>
      </c>
      <c r="G15" s="256"/>
      <c r="H15" s="104" t="s">
        <v>104</v>
      </c>
      <c r="I15" s="257" t="s">
        <v>10</v>
      </c>
      <c r="J15" s="259" t="s">
        <v>109</v>
      </c>
      <c r="K15" s="260"/>
      <c r="M15" s="40"/>
      <c r="N15" s="40"/>
      <c r="O15" s="40"/>
      <c r="P15" s="40"/>
      <c r="Q15" s="40"/>
    </row>
    <row r="16" spans="2:17" ht="39.75" customHeight="1">
      <c r="B16" s="56" t="s">
        <v>11</v>
      </c>
      <c r="C16" s="255" t="s">
        <v>29</v>
      </c>
      <c r="D16" s="256"/>
      <c r="E16" s="109" t="s">
        <v>77</v>
      </c>
      <c r="F16" s="255" t="s">
        <v>56</v>
      </c>
      <c r="G16" s="256"/>
      <c r="H16" s="104">
        <v>0.06</v>
      </c>
      <c r="I16" s="258"/>
      <c r="J16" s="261"/>
      <c r="K16" s="262"/>
      <c r="L16" s="41"/>
    </row>
    <row r="17" spans="2:14" ht="20" customHeight="1"/>
    <row r="18" spans="2:14">
      <c r="B18" s="343" t="s">
        <v>12</v>
      </c>
      <c r="C18" s="343"/>
      <c r="D18" s="343"/>
      <c r="E18" s="343"/>
      <c r="F18" s="343"/>
      <c r="G18" s="343"/>
      <c r="H18" s="136"/>
      <c r="I18" s="136"/>
      <c r="J18" s="136"/>
      <c r="K18" s="133"/>
      <c r="L18" s="133"/>
    </row>
    <row r="19" spans="2:14" ht="27" customHeight="1">
      <c r="B19" s="276" t="s">
        <v>13</v>
      </c>
      <c r="C19" s="276"/>
      <c r="D19" s="276"/>
      <c r="E19" s="276"/>
      <c r="F19" s="276"/>
      <c r="G19" s="276"/>
      <c r="H19" s="135"/>
      <c r="I19" s="135"/>
      <c r="J19" s="135"/>
      <c r="K19" s="134"/>
      <c r="L19" s="133"/>
    </row>
    <row r="20" spans="2:14" ht="71.25" customHeight="1">
      <c r="B20" s="77" t="s">
        <v>78</v>
      </c>
      <c r="C20" s="77" t="s">
        <v>188</v>
      </c>
      <c r="D20" s="338" t="s">
        <v>187</v>
      </c>
      <c r="E20" s="338"/>
      <c r="F20" s="338" t="s">
        <v>124</v>
      </c>
      <c r="G20" s="338"/>
      <c r="J20" s="335"/>
      <c r="K20" s="335"/>
    </row>
    <row r="21" spans="2:14" ht="27" customHeight="1">
      <c r="B21" s="76">
        <v>2020</v>
      </c>
      <c r="C21" s="132">
        <f>216+68</f>
        <v>284</v>
      </c>
      <c r="D21" s="267">
        <f>25333+1324</f>
        <v>26657</v>
      </c>
      <c r="E21" s="267"/>
      <c r="F21" s="334">
        <v>1.2E-2</v>
      </c>
      <c r="G21" s="267"/>
      <c r="J21" s="344"/>
      <c r="K21" s="344"/>
      <c r="M21" s="47"/>
    </row>
    <row r="22" spans="2:14" ht="27" customHeight="1">
      <c r="B22" s="76">
        <v>2021</v>
      </c>
      <c r="C22" s="132">
        <v>2780</v>
      </c>
      <c r="D22" s="267">
        <v>27806</v>
      </c>
      <c r="E22" s="267"/>
      <c r="F22" s="334">
        <v>9.9900000000000003E-2</v>
      </c>
      <c r="G22" s="334"/>
      <c r="J22" s="336"/>
      <c r="K22" s="336"/>
      <c r="M22" s="47"/>
    </row>
    <row r="23" spans="2:14" ht="27" customHeight="1">
      <c r="B23" s="333"/>
      <c r="C23" s="333"/>
      <c r="D23" s="333"/>
      <c r="E23" s="333"/>
      <c r="F23" s="333"/>
      <c r="G23" s="333"/>
      <c r="H23" s="333"/>
      <c r="I23" s="333"/>
      <c r="J23" s="333"/>
      <c r="K23" s="333"/>
    </row>
    <row r="24" spans="2:14" ht="86" customHeight="1">
      <c r="B24" s="105" t="s">
        <v>78</v>
      </c>
      <c r="C24" s="78" t="s">
        <v>110</v>
      </c>
      <c r="D24" s="77" t="s">
        <v>186</v>
      </c>
      <c r="E24" s="335"/>
      <c r="F24" s="335"/>
      <c r="G24" s="107"/>
      <c r="H24" s="107"/>
      <c r="L24" s="335"/>
      <c r="M24" s="335"/>
      <c r="N24" s="107"/>
    </row>
    <row r="25" spans="2:14" ht="27" customHeight="1">
      <c r="B25" s="268">
        <v>2021</v>
      </c>
      <c r="C25" s="76" t="s">
        <v>126</v>
      </c>
      <c r="D25" s="76">
        <v>1511</v>
      </c>
      <c r="E25" s="333"/>
      <c r="F25" s="333"/>
      <c r="G25" s="107"/>
      <c r="H25" s="107"/>
      <c r="L25" s="333"/>
      <c r="M25" s="333"/>
      <c r="N25" s="107"/>
    </row>
    <row r="26" spans="2:14" ht="41" customHeight="1">
      <c r="B26" s="268"/>
      <c r="C26" s="76" t="s">
        <v>127</v>
      </c>
      <c r="D26" s="76">
        <v>499</v>
      </c>
      <c r="E26" s="333"/>
      <c r="F26" s="333"/>
      <c r="G26" s="107"/>
      <c r="H26" s="107"/>
      <c r="L26" s="333"/>
      <c r="M26" s="333"/>
      <c r="N26" s="107"/>
    </row>
    <row r="27" spans="2:14" ht="73" customHeight="1">
      <c r="B27" s="268"/>
      <c r="C27" s="76" t="s">
        <v>185</v>
      </c>
      <c r="D27" s="76">
        <v>22</v>
      </c>
      <c r="E27" s="333"/>
      <c r="F27" s="333"/>
      <c r="G27" s="107"/>
      <c r="H27" s="107"/>
      <c r="L27" s="333"/>
      <c r="M27" s="333"/>
      <c r="N27" s="107"/>
    </row>
    <row r="28" spans="2:14" ht="45" customHeight="1">
      <c r="B28" s="268"/>
      <c r="C28" s="137" t="s">
        <v>184</v>
      </c>
      <c r="D28" s="137">
        <v>193</v>
      </c>
      <c r="E28" s="333"/>
      <c r="F28" s="333"/>
      <c r="G28" s="107"/>
      <c r="H28" s="107"/>
      <c r="L28" s="333"/>
      <c r="M28" s="333"/>
      <c r="N28" s="107"/>
    </row>
    <row r="29" spans="2:14" ht="27" customHeight="1">
      <c r="B29" s="268"/>
      <c r="C29" s="137" t="s">
        <v>128</v>
      </c>
      <c r="D29" s="137">
        <v>85</v>
      </c>
      <c r="E29" s="337"/>
      <c r="F29" s="337"/>
      <c r="G29" s="107"/>
      <c r="H29" s="107"/>
      <c r="L29" s="337"/>
      <c r="M29" s="337"/>
      <c r="N29" s="107"/>
    </row>
    <row r="30" spans="2:14" ht="54" customHeight="1">
      <c r="B30" s="268"/>
      <c r="C30" s="137" t="s">
        <v>129</v>
      </c>
      <c r="D30" s="137">
        <v>470</v>
      </c>
      <c r="E30" s="333"/>
      <c r="F30" s="333"/>
      <c r="G30" s="107"/>
      <c r="H30" s="107"/>
      <c r="L30" s="333"/>
      <c r="M30" s="333"/>
      <c r="N30" s="107"/>
    </row>
    <row r="31" spans="2:14" ht="27" customHeight="1">
      <c r="B31" s="131" t="s">
        <v>125</v>
      </c>
      <c r="C31" s="131"/>
      <c r="D31" s="76">
        <f>SUM(D25:D30)</f>
        <v>2780</v>
      </c>
      <c r="E31" s="333"/>
      <c r="F31" s="333"/>
      <c r="G31" s="107"/>
      <c r="H31" s="107"/>
      <c r="L31" s="333"/>
      <c r="M31" s="333"/>
      <c r="N31" s="107"/>
    </row>
    <row r="32" spans="2:14" ht="26.25" customHeight="1">
      <c r="B32" s="52"/>
      <c r="C32" s="53"/>
      <c r="D32" s="53"/>
      <c r="F32" s="53"/>
      <c r="H32" s="52"/>
      <c r="I32" s="130"/>
      <c r="J32" s="52"/>
      <c r="K32" s="52"/>
    </row>
    <row r="33" spans="2:14" ht="16" customHeight="1">
      <c r="B33" s="276" t="s">
        <v>89</v>
      </c>
      <c r="C33" s="276"/>
      <c r="D33" s="276"/>
      <c r="E33" s="276"/>
      <c r="F33" s="276"/>
      <c r="G33" s="276"/>
      <c r="H33" s="276"/>
      <c r="I33" s="276"/>
      <c r="J33" s="276"/>
      <c r="K33" s="276"/>
      <c r="L33" s="276"/>
      <c r="M33" s="276"/>
      <c r="N33" s="276"/>
    </row>
    <row r="34" spans="2:14" ht="403" customHeight="1">
      <c r="B34" s="277"/>
      <c r="C34" s="278"/>
      <c r="D34" s="278"/>
      <c r="E34" s="278"/>
      <c r="F34" s="278"/>
      <c r="G34" s="278"/>
      <c r="H34" s="278"/>
      <c r="I34" s="278"/>
      <c r="J34" s="278"/>
      <c r="K34" s="278"/>
      <c r="L34" s="278"/>
      <c r="M34" s="278"/>
      <c r="N34" s="279"/>
    </row>
    <row r="35" spans="2:14" ht="39" customHeight="1">
      <c r="B35" s="283"/>
      <c r="C35" s="284"/>
      <c r="D35" s="284"/>
      <c r="E35" s="284"/>
      <c r="F35" s="284"/>
      <c r="G35" s="284"/>
      <c r="H35" s="284"/>
      <c r="I35" s="284"/>
      <c r="J35" s="284"/>
      <c r="K35" s="284"/>
      <c r="L35" s="284"/>
      <c r="M35" s="284"/>
      <c r="N35" s="285"/>
    </row>
    <row r="36" spans="2:14" ht="15.75" customHeight="1">
      <c r="B36" s="342" t="s">
        <v>14</v>
      </c>
      <c r="C36" s="342"/>
      <c r="D36" s="342"/>
      <c r="E36" s="342"/>
      <c r="F36" s="342"/>
      <c r="G36" s="342"/>
      <c r="H36" s="342"/>
      <c r="I36" s="342"/>
      <c r="J36" s="342"/>
      <c r="K36" s="342"/>
      <c r="L36" s="342"/>
      <c r="M36" s="342"/>
      <c r="N36" s="342"/>
    </row>
    <row r="37" spans="2:14" ht="287" customHeight="1">
      <c r="B37" s="341" t="s">
        <v>190</v>
      </c>
      <c r="C37" s="341"/>
      <c r="D37" s="341"/>
      <c r="E37" s="341"/>
      <c r="F37" s="341"/>
      <c r="G37" s="341"/>
      <c r="H37" s="341"/>
      <c r="I37" s="341"/>
      <c r="J37" s="341"/>
      <c r="K37" s="341"/>
      <c r="L37" s="341"/>
      <c r="M37" s="341"/>
      <c r="N37" s="341"/>
    </row>
    <row r="38" spans="2:14" ht="69" customHeight="1">
      <c r="B38" s="339" t="s">
        <v>22</v>
      </c>
      <c r="C38" s="339"/>
      <c r="D38" s="339"/>
      <c r="E38" s="339"/>
      <c r="F38" s="339"/>
      <c r="G38" s="339"/>
      <c r="H38" s="339"/>
      <c r="I38" s="340" t="s">
        <v>191</v>
      </c>
      <c r="J38" s="340"/>
      <c r="K38" s="340"/>
      <c r="L38" s="340"/>
      <c r="M38" s="340"/>
      <c r="N38" s="340"/>
    </row>
    <row r="39" spans="2:14" ht="75" customHeight="1">
      <c r="B39" s="339" t="s">
        <v>79</v>
      </c>
      <c r="C39" s="339"/>
      <c r="D39" s="339"/>
      <c r="E39" s="339"/>
      <c r="F39" s="339"/>
      <c r="G39" s="339"/>
      <c r="H39" s="339"/>
      <c r="I39" s="267" t="s">
        <v>91</v>
      </c>
      <c r="J39" s="267"/>
      <c r="K39" s="267"/>
      <c r="L39" s="267"/>
      <c r="M39" s="267"/>
      <c r="N39" s="267"/>
    </row>
    <row r="40" spans="2:14" ht="15.75" customHeight="1">
      <c r="B40" s="323"/>
      <c r="C40" s="299"/>
      <c r="D40" s="299"/>
      <c r="E40" s="299"/>
      <c r="F40" s="299"/>
      <c r="G40" s="299"/>
      <c r="H40" s="299"/>
      <c r="I40" s="299"/>
      <c r="J40" s="299"/>
      <c r="K40" s="299"/>
      <c r="L40" s="299"/>
      <c r="M40" s="299"/>
      <c r="N40" s="300"/>
    </row>
    <row r="41" spans="2:14">
      <c r="B41" s="343" t="s">
        <v>26</v>
      </c>
      <c r="C41" s="343"/>
      <c r="D41" s="343"/>
      <c r="E41" s="343"/>
      <c r="F41" s="343"/>
      <c r="G41" s="343"/>
      <c r="H41" s="343"/>
      <c r="I41" s="343"/>
      <c r="J41" s="343"/>
      <c r="K41" s="343"/>
      <c r="L41" s="343"/>
      <c r="M41" s="343"/>
      <c r="N41" s="343"/>
    </row>
    <row r="42" spans="2:14">
      <c r="B42" s="330"/>
      <c r="C42" s="330"/>
      <c r="D42" s="330"/>
      <c r="E42" s="330"/>
      <c r="F42" s="330"/>
      <c r="G42" s="330"/>
      <c r="H42" s="330"/>
      <c r="I42" s="330"/>
      <c r="J42" s="330"/>
      <c r="K42" s="330"/>
      <c r="L42" s="330"/>
      <c r="M42" s="330"/>
      <c r="N42" s="330"/>
    </row>
    <row r="43" spans="2:14" ht="29.25" customHeight="1">
      <c r="B43" s="339" t="s">
        <v>23</v>
      </c>
      <c r="C43" s="339"/>
      <c r="D43" s="345" t="s">
        <v>81</v>
      </c>
      <c r="E43" s="345"/>
      <c r="F43" s="345"/>
      <c r="G43" s="345"/>
      <c r="H43" s="345"/>
      <c r="I43" s="345"/>
      <c r="J43" s="345"/>
      <c r="K43" s="345"/>
      <c r="L43" s="345"/>
      <c r="M43" s="345"/>
      <c r="N43" s="345"/>
    </row>
    <row r="44" spans="2:14" ht="27" customHeight="1">
      <c r="B44" s="339" t="s">
        <v>15</v>
      </c>
      <c r="C44" s="339"/>
      <c r="D44" s="276" t="s">
        <v>16</v>
      </c>
      <c r="E44" s="276"/>
      <c r="F44" s="276" t="s">
        <v>60</v>
      </c>
      <c r="G44" s="276"/>
      <c r="H44" s="276"/>
      <c r="I44" s="276" t="s">
        <v>61</v>
      </c>
      <c r="J44" s="276"/>
      <c r="K44" s="276"/>
      <c r="L44" s="276"/>
      <c r="M44" s="276"/>
      <c r="N44" s="276"/>
    </row>
    <row r="45" spans="2:14" ht="26.25" customHeight="1">
      <c r="B45" s="339"/>
      <c r="C45" s="339"/>
      <c r="D45" s="276" t="s">
        <v>17</v>
      </c>
      <c r="E45" s="276"/>
      <c r="F45" s="276" t="s">
        <v>92</v>
      </c>
      <c r="G45" s="276"/>
      <c r="H45" s="276"/>
      <c r="I45" s="276" t="s">
        <v>18</v>
      </c>
      <c r="J45" s="276"/>
      <c r="K45" s="276"/>
      <c r="L45" s="276"/>
      <c r="M45" s="276"/>
      <c r="N45" s="276"/>
    </row>
    <row r="46" spans="2:14">
      <c r="B46" s="327"/>
      <c r="C46" s="328"/>
      <c r="D46" s="328"/>
      <c r="E46" s="328"/>
      <c r="F46" s="328"/>
      <c r="G46" s="328"/>
      <c r="H46" s="328"/>
      <c r="I46" s="328"/>
      <c r="J46" s="328"/>
      <c r="K46" s="328"/>
      <c r="L46" s="328"/>
      <c r="M46" s="328"/>
      <c r="N46" s="329"/>
    </row>
    <row r="47" spans="2:14" ht="15.75" customHeight="1">
      <c r="B47" s="330" t="s">
        <v>28</v>
      </c>
      <c r="C47" s="330"/>
      <c r="D47" s="330"/>
      <c r="E47" s="330"/>
      <c r="F47" s="330"/>
      <c r="G47" s="330"/>
      <c r="H47" s="330"/>
      <c r="I47" s="330"/>
      <c r="J47" s="330"/>
      <c r="K47" s="330"/>
      <c r="L47" s="330"/>
      <c r="M47" s="330"/>
      <c r="N47" s="330"/>
    </row>
    <row r="48" spans="2:14" ht="33" customHeight="1">
      <c r="B48" s="276" t="s">
        <v>23</v>
      </c>
      <c r="C48" s="276"/>
      <c r="D48" s="331">
        <f>F22/H16</f>
        <v>1.665</v>
      </c>
      <c r="E48" s="331"/>
      <c r="F48" s="331"/>
      <c r="G48" s="331"/>
      <c r="H48" s="331"/>
      <c r="I48" s="331"/>
      <c r="J48" s="331"/>
      <c r="K48" s="331"/>
      <c r="L48" s="331"/>
      <c r="M48" s="331"/>
      <c r="N48" s="331"/>
    </row>
    <row r="49" spans="2:14" ht="32.25" customHeight="1">
      <c r="B49" s="339" t="s">
        <v>15</v>
      </c>
      <c r="C49" s="339"/>
      <c r="D49" s="331" t="s">
        <v>16</v>
      </c>
      <c r="E49" s="331"/>
      <c r="F49" s="324" t="s">
        <v>60</v>
      </c>
      <c r="G49" s="324"/>
      <c r="H49" s="324"/>
      <c r="I49" s="332" t="s">
        <v>61</v>
      </c>
      <c r="J49" s="332"/>
      <c r="K49" s="332"/>
      <c r="L49" s="332"/>
      <c r="M49" s="332"/>
      <c r="N49" s="332"/>
    </row>
    <row r="50" spans="2:14" ht="26.25" customHeight="1">
      <c r="B50" s="339"/>
      <c r="C50" s="339"/>
      <c r="D50" s="331" t="s">
        <v>17</v>
      </c>
      <c r="E50" s="331"/>
      <c r="F50" s="324" t="s">
        <v>92</v>
      </c>
      <c r="G50" s="324"/>
      <c r="H50" s="324"/>
      <c r="I50" s="332" t="s">
        <v>18</v>
      </c>
      <c r="J50" s="332"/>
      <c r="K50" s="332"/>
      <c r="L50" s="332"/>
      <c r="M50" s="332"/>
      <c r="N50" s="332"/>
    </row>
    <row r="51" spans="2:14" ht="23.25" customHeight="1">
      <c r="B51" s="339" t="s">
        <v>19</v>
      </c>
      <c r="C51" s="339"/>
      <c r="D51" s="332" t="s">
        <v>62</v>
      </c>
      <c r="E51" s="332"/>
      <c r="F51" s="332"/>
      <c r="G51" s="332"/>
      <c r="H51" s="332" t="s">
        <v>20</v>
      </c>
      <c r="I51" s="332"/>
      <c r="J51" s="332"/>
      <c r="K51" s="332"/>
      <c r="L51" s="332"/>
      <c r="M51" s="332"/>
      <c r="N51" s="332"/>
    </row>
    <row r="52" spans="2:14" ht="37.5" customHeight="1">
      <c r="B52" s="339"/>
      <c r="C52" s="339"/>
      <c r="D52" s="332" t="s">
        <v>21</v>
      </c>
      <c r="E52" s="332"/>
      <c r="F52" s="332"/>
      <c r="G52" s="332"/>
      <c r="H52" s="332" t="s">
        <v>18</v>
      </c>
      <c r="I52" s="332"/>
      <c r="J52" s="332"/>
      <c r="K52" s="332"/>
      <c r="L52" s="332"/>
      <c r="M52" s="332"/>
      <c r="N52" s="332"/>
    </row>
    <row r="53" spans="2:14" ht="34.5" customHeight="1">
      <c r="B53" s="339" t="s">
        <v>32</v>
      </c>
      <c r="C53" s="339"/>
      <c r="D53" s="332" t="s">
        <v>30</v>
      </c>
      <c r="E53" s="332"/>
      <c r="F53" s="332"/>
      <c r="G53" s="332"/>
      <c r="H53" s="332" t="s">
        <v>31</v>
      </c>
      <c r="I53" s="332"/>
      <c r="J53" s="332"/>
      <c r="K53" s="332"/>
      <c r="L53" s="332"/>
      <c r="M53" s="332"/>
      <c r="N53" s="332"/>
    </row>
    <row r="54" spans="2:14" ht="26.25" customHeight="1">
      <c r="B54" s="339"/>
      <c r="C54" s="339"/>
      <c r="D54" s="267" t="s">
        <v>81</v>
      </c>
      <c r="E54" s="267"/>
      <c r="F54" s="267"/>
      <c r="G54" s="267"/>
      <c r="H54" s="267">
        <v>519</v>
      </c>
      <c r="I54" s="267"/>
      <c r="J54" s="267"/>
      <c r="K54" s="267"/>
      <c r="L54" s="267"/>
      <c r="M54" s="267"/>
      <c r="N54" s="267"/>
    </row>
  </sheetData>
  <dataConsolidate/>
  <mergeCells count="86">
    <mergeCell ref="B33:N33"/>
    <mergeCell ref="B41:N41"/>
    <mergeCell ref="B42:N42"/>
    <mergeCell ref="D43:N43"/>
    <mergeCell ref="I44:N44"/>
    <mergeCell ref="B18:G18"/>
    <mergeCell ref="B19:G19"/>
    <mergeCell ref="D21:E21"/>
    <mergeCell ref="F21:G21"/>
    <mergeCell ref="J21:K21"/>
    <mergeCell ref="B51:C52"/>
    <mergeCell ref="D51:G51"/>
    <mergeCell ref="D52:G52"/>
    <mergeCell ref="H51:N51"/>
    <mergeCell ref="H52:N52"/>
    <mergeCell ref="B53:C54"/>
    <mergeCell ref="D53:G53"/>
    <mergeCell ref="D54:G54"/>
    <mergeCell ref="H53:N53"/>
    <mergeCell ref="H54:N54"/>
    <mergeCell ref="D50:E50"/>
    <mergeCell ref="F50:H50"/>
    <mergeCell ref="B43:C43"/>
    <mergeCell ref="B44:C45"/>
    <mergeCell ref="D44:E44"/>
    <mergeCell ref="F44:H44"/>
    <mergeCell ref="B48:C48"/>
    <mergeCell ref="B49:C50"/>
    <mergeCell ref="D49:E49"/>
    <mergeCell ref="F49:H49"/>
    <mergeCell ref="D20:E20"/>
    <mergeCell ref="J20:K20"/>
    <mergeCell ref="L30:M30"/>
    <mergeCell ref="L25:M25"/>
    <mergeCell ref="L26:M26"/>
    <mergeCell ref="L27:M27"/>
    <mergeCell ref="F20:G20"/>
    <mergeCell ref="L24:M24"/>
    <mergeCell ref="B25:B30"/>
    <mergeCell ref="E31:F31"/>
    <mergeCell ref="J22:K22"/>
    <mergeCell ref="E24:F24"/>
    <mergeCell ref="L29:M29"/>
    <mergeCell ref="L28:M28"/>
    <mergeCell ref="E30:F30"/>
    <mergeCell ref="E28:F28"/>
    <mergeCell ref="E29:F29"/>
    <mergeCell ref="L31:M31"/>
    <mergeCell ref="I15:I16"/>
    <mergeCell ref="B2:B4"/>
    <mergeCell ref="C2:I4"/>
    <mergeCell ref="B6:K6"/>
    <mergeCell ref="C7:K7"/>
    <mergeCell ref="C8:K8"/>
    <mergeCell ref="J15:K16"/>
    <mergeCell ref="C16:D16"/>
    <mergeCell ref="F16:G16"/>
    <mergeCell ref="D48:N48"/>
    <mergeCell ref="I49:N49"/>
    <mergeCell ref="I50:N50"/>
    <mergeCell ref="C9:K9"/>
    <mergeCell ref="E25:F25"/>
    <mergeCell ref="E26:F26"/>
    <mergeCell ref="E27:F27"/>
    <mergeCell ref="B23:K23"/>
    <mergeCell ref="D22:E22"/>
    <mergeCell ref="F22:G22"/>
    <mergeCell ref="C10:K10"/>
    <mergeCell ref="B12:K12"/>
    <mergeCell ref="C13:K13"/>
    <mergeCell ref="C14:K14"/>
    <mergeCell ref="C15:D15"/>
    <mergeCell ref="F15:G15"/>
    <mergeCell ref="B40:N40"/>
    <mergeCell ref="B34:N35"/>
    <mergeCell ref="B46:N46"/>
    <mergeCell ref="I45:N45"/>
    <mergeCell ref="B47:N47"/>
    <mergeCell ref="D45:E45"/>
    <mergeCell ref="F45:H45"/>
    <mergeCell ref="B38:H38"/>
    <mergeCell ref="B39:H39"/>
    <mergeCell ref="I38:N38"/>
    <mergeCell ref="I39:N39"/>
    <mergeCell ref="B37:N37"/>
    <mergeCell ref="B36:N36"/>
  </mergeCells>
  <conditionalFormatting sqref="D48">
    <cfRule type="cellIs" dxfId="11" priority="9" operator="greaterThanOrEqual">
      <formula>0.9</formula>
    </cfRule>
    <cfRule type="cellIs" dxfId="10" priority="10" operator="between">
      <formula>0.7</formula>
      <formula>0.899999999999999</formula>
    </cfRule>
    <cfRule type="containsBlanks" dxfId="9" priority="11">
      <formula>LEN(TRIM(D48))=0</formula>
    </cfRule>
    <cfRule type="cellIs" dxfId="8" priority="12" operator="between">
      <formula>0</formula>
      <formula>0.699999999999999</formula>
    </cfRule>
  </conditionalFormatting>
  <conditionalFormatting sqref="D51:G51">
    <cfRule type="expression" dxfId="7" priority="6">
      <formula>$D$48=""</formula>
    </cfRule>
    <cfRule type="expression" dxfId="6" priority="8">
      <formula>AND(D$48&gt;=70%,$D$48&lt;80%)</formula>
    </cfRule>
  </conditionalFormatting>
  <conditionalFormatting sqref="H51">
    <cfRule type="expression" dxfId="5" priority="5">
      <formula>$D$48=""</formula>
    </cfRule>
    <cfRule type="expression" dxfId="4" priority="7">
      <formula>$D$48&lt;70%</formula>
    </cfRule>
  </conditionalFormatting>
  <conditionalFormatting sqref="D49:E50">
    <cfRule type="cellIs" dxfId="3" priority="1" operator="greaterThanOrEqual">
      <formula>0.9</formula>
    </cfRule>
    <cfRule type="cellIs" dxfId="2" priority="2" operator="between">
      <formula>0.7</formula>
      <formula>0.899999999999999</formula>
    </cfRule>
    <cfRule type="containsBlanks" dxfId="1" priority="3">
      <formula>LEN(TRIM(D49))=0</formula>
    </cfRule>
    <cfRule type="cellIs" dxfId="0" priority="4" operator="between">
      <formula>0</formula>
      <formula>0.699999999999999</formula>
    </cfRule>
  </conditionalFormatting>
  <dataValidations count="6">
    <dataValidation allowBlank="1" showInputMessage="1" showErrorMessage="1" prompt="La meta es un propósito medible. Es el valor que se espera alcance el respectivo indicador. " sqref="B16" xr:uid="{DFC6F43C-5BFF-4BFE-A25B-FC80C0DBAF13}"/>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1782C891-1677-43BC-BDEB-BF37DE0DB947}"/>
    <dataValidation allowBlank="1" showInputMessage="1" showErrorMessage="1" prompt="Seleccione una opción" sqref="I15 C15:C16 D17 F17" xr:uid="{3D3B1E58-C493-4BCF-947A-32AF350EEA5D}"/>
    <dataValidation type="list" allowBlank="1" showInputMessage="1" showErrorMessage="1" sqref="C10:K10" xr:uid="{D80207C3-6C09-4AA2-B236-F7AD48418045}">
      <formula1>"Eficacia, Eficiencia, Efectividad o Impacto"</formula1>
    </dataValidation>
    <dataValidation type="list" allowBlank="1" showInputMessage="1" showErrorMessage="1" sqref="C14:K14" xr:uid="{E377CFE1-301C-46FF-8896-22983DFE5301}">
      <formula1>"Semestral, Anual, Bienal"</formula1>
    </dataValidation>
    <dataValidation type="list" allowBlank="1" showInputMessage="1" showErrorMessage="1" sqref="E15:E16" xr:uid="{D39FF8A7-D825-444B-AA69-2B8424F07B06}">
      <formula1>"Número, Porcentaje, Pesos "</formula1>
    </dataValidation>
  </dataValidations>
  <printOptions horizontalCentered="1"/>
  <pageMargins left="0.23622047244094491" right="0.23622047244094491" top="0.35433070866141736" bottom="0.35433070866141736" header="0.31496062992125984" footer="0.31496062992125984"/>
  <pageSetup scale="62" orientation="portrait" r:id="rId1"/>
  <rowBreaks count="3" manualBreakCount="3">
    <brk id="32" min="1" max="10" man="1"/>
    <brk id="35" min="1" max="10" man="1"/>
    <brk id="39" min="1" max="10" man="1"/>
  </rowBreaks>
  <colBreaks count="1" manualBreakCount="1">
    <brk id="12"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A18"/>
  <sheetViews>
    <sheetView workbookViewId="0">
      <selection activeCell="D29" sqref="D29"/>
    </sheetView>
  </sheetViews>
  <sheetFormatPr baseColWidth="10" defaultRowHeight="15"/>
  <cols>
    <col min="1" max="1" width="43.5" bestFit="1" customWidth="1"/>
  </cols>
  <sheetData>
    <row r="1" spans="1:1">
      <c r="A1" t="s">
        <v>49</v>
      </c>
    </row>
    <row r="2" spans="1:1">
      <c r="A2" t="s">
        <v>73</v>
      </c>
    </row>
    <row r="3" spans="1:1">
      <c r="A3" t="s">
        <v>75</v>
      </c>
    </row>
    <row r="4" spans="1:1">
      <c r="A4" t="s">
        <v>69</v>
      </c>
    </row>
    <row r="5" spans="1:1">
      <c r="A5" t="s">
        <v>65</v>
      </c>
    </row>
    <row r="6" spans="1:1">
      <c r="A6" t="s">
        <v>38</v>
      </c>
    </row>
    <row r="7" spans="1:1">
      <c r="A7" t="s">
        <v>53</v>
      </c>
    </row>
    <row r="8" spans="1:1">
      <c r="A8" t="s">
        <v>70</v>
      </c>
    </row>
    <row r="9" spans="1:1">
      <c r="A9" t="s">
        <v>74</v>
      </c>
    </row>
    <row r="10" spans="1:1">
      <c r="A10" t="s">
        <v>64</v>
      </c>
    </row>
    <row r="11" spans="1:1">
      <c r="A11" t="s">
        <v>71</v>
      </c>
    </row>
    <row r="12" spans="1:1">
      <c r="A12" t="s">
        <v>67</v>
      </c>
    </row>
    <row r="13" spans="1:1">
      <c r="A13" t="s">
        <v>50</v>
      </c>
    </row>
    <row r="14" spans="1:1">
      <c r="A14" t="s">
        <v>72</v>
      </c>
    </row>
    <row r="15" spans="1:1">
      <c r="A15" t="s">
        <v>46</v>
      </c>
    </row>
    <row r="16" spans="1:1">
      <c r="A16" t="s">
        <v>68</v>
      </c>
    </row>
    <row r="17" spans="1:1">
      <c r="A17" t="s">
        <v>63</v>
      </c>
    </row>
    <row r="18" spans="1:1">
      <c r="A18" t="s">
        <v>66</v>
      </c>
    </row>
  </sheetData>
  <sortState xmlns:xlrd2="http://schemas.microsoft.com/office/spreadsheetml/2017/richdata2" ref="A1:A19">
    <sortCondition ref="A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A27"/>
  <sheetViews>
    <sheetView workbookViewId="0">
      <selection activeCell="B22" sqref="B22"/>
    </sheetView>
  </sheetViews>
  <sheetFormatPr baseColWidth="10" defaultRowHeight="15"/>
  <cols>
    <col min="1" max="1" width="43.5" bestFit="1" customWidth="1"/>
  </cols>
  <sheetData>
    <row r="1" spans="1:1">
      <c r="A1" t="s">
        <v>33</v>
      </c>
    </row>
    <row r="2" spans="1:1">
      <c r="A2" t="s">
        <v>37</v>
      </c>
    </row>
    <row r="3" spans="1:1">
      <c r="A3" t="s">
        <v>38</v>
      </c>
    </row>
    <row r="4" spans="1:1">
      <c r="A4" t="s">
        <v>39</v>
      </c>
    </row>
    <row r="5" spans="1:1">
      <c r="A5" t="s">
        <v>40</v>
      </c>
    </row>
    <row r="6" spans="1:1">
      <c r="A6" t="s">
        <v>41</v>
      </c>
    </row>
    <row r="7" spans="1:1">
      <c r="A7" t="s">
        <v>42</v>
      </c>
    </row>
    <row r="8" spans="1:1">
      <c r="A8" t="s">
        <v>43</v>
      </c>
    </row>
    <row r="9" spans="1:1">
      <c r="A9" t="s">
        <v>44</v>
      </c>
    </row>
    <row r="10" spans="1:1">
      <c r="A10" t="s">
        <v>45</v>
      </c>
    </row>
    <row r="11" spans="1:1">
      <c r="A11" t="s">
        <v>46</v>
      </c>
    </row>
    <row r="12" spans="1:1">
      <c r="A12" t="s">
        <v>47</v>
      </c>
    </row>
    <row r="13" spans="1:1">
      <c r="A13" t="s">
        <v>48</v>
      </c>
    </row>
    <row r="14" spans="1:1">
      <c r="A14" t="s">
        <v>49</v>
      </c>
    </row>
    <row r="15" spans="1:1">
      <c r="A15" t="s">
        <v>50</v>
      </c>
    </row>
    <row r="16" spans="1:1">
      <c r="A16" t="s">
        <v>51</v>
      </c>
    </row>
    <row r="17" spans="1:1">
      <c r="A17" t="s">
        <v>52</v>
      </c>
    </row>
    <row r="18" spans="1:1">
      <c r="A18" t="s">
        <v>53</v>
      </c>
    </row>
    <row r="21" spans="1:1">
      <c r="A21" t="s">
        <v>54</v>
      </c>
    </row>
    <row r="22" spans="1:1">
      <c r="A22" t="s">
        <v>35</v>
      </c>
    </row>
    <row r="23" spans="1:1">
      <c r="A23" t="s">
        <v>55</v>
      </c>
    </row>
    <row r="26" spans="1:1">
      <c r="A26" t="s">
        <v>34</v>
      </c>
    </row>
    <row r="27" spans="1:1">
      <c r="A27"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MOVILIDAD</vt:lpstr>
      <vt:lpstr>CONVENIOS</vt:lpstr>
      <vt:lpstr>ANEXO CONVENIOS</vt:lpstr>
      <vt:lpstr>IMPACTO</vt:lpstr>
      <vt:lpstr>Listas</vt:lpstr>
      <vt:lpstr>Listas despleglables</vt:lpstr>
      <vt:lpstr>CONVENIOS!Área_de_impresión</vt:lpstr>
      <vt:lpstr>IMPACTO!Área_de_impresión</vt:lpstr>
      <vt:lpstr>MOVILIDAD!Área_de_impresión</vt:lpstr>
      <vt:lpstr>CONVENIOS!Títulos_a_imprimir</vt:lpstr>
      <vt:lpstr>IMPACTO!Títulos_a_imprimir</vt:lpstr>
      <vt:lpstr>MOVILIDAD!Títulos_a_imprimir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Microsoft Office User</cp:lastModifiedBy>
  <cp:lastPrinted>2021-02-15T16:03:16Z</cp:lastPrinted>
  <dcterms:created xsi:type="dcterms:W3CDTF">2014-05-19T19:39:35Z</dcterms:created>
  <dcterms:modified xsi:type="dcterms:W3CDTF">2021-12-21T15:54:47Z</dcterms:modified>
</cp:coreProperties>
</file>