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https://itmeduco.sharepoint.com/sites/VicerrectoriaAdministrativayFinanciera/Documentos compartidos/ARCHIVO CONTABILIDAD/2024- ARCHVIOS/2024- SERIE ESTADOS CONTABLES/MARZO/"/>
    </mc:Choice>
  </mc:AlternateContent>
  <xr:revisionPtr revIDLastSave="0" documentId="8_{99FCAC82-1926-4A9C-9684-EA10DEBA8055}" xr6:coauthVersionLast="47" xr6:coauthVersionMax="47" xr10:uidLastSave="{00000000-0000-0000-0000-000000000000}"/>
  <bookViews>
    <workbookView xWindow="-120" yWindow="-120" windowWidth="29040" windowHeight="15840" activeTab="4" xr2:uid="{00000000-000D-0000-FFFF-FFFF00000000}"/>
  </bookViews>
  <sheets>
    <sheet name="ACTIVO " sheetId="3" r:id="rId1"/>
    <sheet name="PASIVO" sheetId="4" r:id="rId2"/>
    <sheet name="ESTADO DE RESULTADOS" sheetId="5" r:id="rId3"/>
    <sheet name="INDICADORES" sheetId="6" r:id="rId4"/>
    <sheet name="graficas balance" sheetId="7" r:id="rId5"/>
    <sheet name="Grafica Estado Resultad" sheetId="8" r:id="rId6"/>
  </sheets>
  <externalReferences>
    <externalReference r:id="rId7"/>
    <externalReference r:id="rId8"/>
    <externalReference r:id="rId9"/>
  </externalReferences>
  <definedNames>
    <definedName name="_xlnm.Print_Area" localSheetId="2">'ESTADO DE RESULTADOS'!$A$1:$J$39</definedName>
    <definedName name="_xlnm.Print_Area" localSheetId="5">'Grafica Estado Resultad'!#REF!</definedName>
    <definedName name="_xlnm.Print_Area" localSheetId="3">INDICADORES!$A$22:$E$74</definedName>
    <definedName name="OLE_LINK1" localSheetId="1">PASIVO!$C$9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8" i="6" l="1"/>
  <c r="J30" i="5"/>
  <c r="J28" i="5"/>
  <c r="J27" i="5"/>
  <c r="J16" i="5"/>
  <c r="J12" i="5"/>
  <c r="J10" i="5"/>
  <c r="I19" i="4"/>
  <c r="I15" i="4"/>
  <c r="I12" i="4"/>
  <c r="I11" i="4"/>
  <c r="I10" i="4"/>
  <c r="I9" i="4"/>
  <c r="A1" i="7"/>
  <c r="I26" i="3" l="1"/>
  <c r="I24" i="3"/>
  <c r="I20" i="3"/>
  <c r="I21" i="3"/>
  <c r="I22" i="3"/>
  <c r="I19" i="3"/>
  <c r="I10" i="3"/>
  <c r="I11" i="3"/>
  <c r="I12" i="3"/>
  <c r="I13" i="3"/>
  <c r="I14" i="3"/>
  <c r="I9" i="3"/>
  <c r="I30" i="4" l="1"/>
  <c r="G19" i="4"/>
  <c r="J23" i="5"/>
  <c r="C30" i="4"/>
  <c r="C29" i="3"/>
  <c r="C17" i="4"/>
  <c r="C12" i="4"/>
  <c r="E17" i="5"/>
  <c r="E11" i="5"/>
  <c r="C19" i="4" l="1"/>
  <c r="C24" i="3"/>
  <c r="C16" i="3"/>
  <c r="C26" i="3" s="1"/>
  <c r="C19" i="5" l="1"/>
  <c r="C14" i="5"/>
  <c r="I16" i="4"/>
  <c r="C15" i="6" l="1"/>
  <c r="C7" i="6"/>
  <c r="G10" i="3"/>
  <c r="G11" i="3"/>
  <c r="G12" i="3"/>
  <c r="G13" i="3"/>
  <c r="G14" i="3"/>
  <c r="C6" i="6"/>
  <c r="C5" i="6"/>
  <c r="E19" i="5"/>
  <c r="E14" i="5"/>
  <c r="G27" i="5" s="1"/>
  <c r="E17" i="4"/>
  <c r="E12" i="4"/>
  <c r="E24" i="3"/>
  <c r="E16" i="3"/>
  <c r="E26" i="3" s="1"/>
  <c r="C11" i="6" l="1"/>
  <c r="E19" i="4"/>
  <c r="E21" i="5"/>
  <c r="E25" i="5" s="1"/>
  <c r="E30" i="5" s="1"/>
  <c r="E25" i="4" s="1"/>
  <c r="C50" i="6"/>
  <c r="E27" i="4" l="1"/>
  <c r="C14" i="6"/>
  <c r="C16" i="6" s="1"/>
  <c r="E29" i="4" l="1"/>
  <c r="G19" i="5"/>
  <c r="H16" i="5"/>
  <c r="H23" i="5"/>
  <c r="I30" i="3" l="1"/>
  <c r="G30" i="3" s="1"/>
  <c r="I29" i="3"/>
  <c r="G29" i="3" s="1"/>
  <c r="C10" i="6" l="1"/>
  <c r="G19" i="3"/>
  <c r="G21" i="3"/>
  <c r="C25" i="6" l="1"/>
  <c r="C47" i="6"/>
  <c r="C21" i="5"/>
  <c r="C17" i="6"/>
  <c r="D19" i="5"/>
  <c r="G28" i="5"/>
  <c r="D27" i="5"/>
  <c r="D28" i="5"/>
  <c r="C25" i="5" l="1"/>
  <c r="J25" i="5" s="1"/>
  <c r="J21" i="5"/>
  <c r="D21" i="5"/>
  <c r="D17" i="4"/>
  <c r="C12" i="6"/>
  <c r="C43" i="6"/>
  <c r="C40" i="6"/>
  <c r="D12" i="4"/>
  <c r="F16" i="3"/>
  <c r="F24" i="3"/>
  <c r="C30" i="5" l="1"/>
  <c r="C19" i="6"/>
  <c r="C70" i="6" s="1"/>
  <c r="C23" i="4"/>
  <c r="I23" i="4" s="1"/>
  <c r="C20" i="6"/>
  <c r="C73" i="6" s="1"/>
  <c r="F26" i="3"/>
  <c r="F12" i="4"/>
  <c r="D25" i="5"/>
  <c r="C22" i="4" l="1"/>
  <c r="I22" i="4" s="1"/>
  <c r="F17" i="4"/>
  <c r="D30" i="5"/>
  <c r="C25" i="4" l="1"/>
  <c r="I25" i="4" s="1"/>
  <c r="C9" i="6"/>
  <c r="C34" i="6" s="1"/>
  <c r="D16" i="3"/>
  <c r="D24" i="3"/>
  <c r="C36" i="5"/>
  <c r="C27" i="4" l="1"/>
  <c r="I27" i="4" s="1"/>
  <c r="C60" i="6"/>
  <c r="C31" i="6"/>
  <c r="C37" i="6"/>
  <c r="C57" i="6"/>
  <c r="C54" i="6"/>
  <c r="D26" i="3"/>
  <c r="A33" i="3"/>
  <c r="C13" i="6" l="1"/>
  <c r="A34" i="4"/>
  <c r="A33" i="4"/>
  <c r="D25" i="4" l="1"/>
  <c r="G30" i="4"/>
  <c r="D19" i="4"/>
  <c r="D27" i="4" l="1"/>
  <c r="I16" i="3"/>
  <c r="J13" i="5" l="1"/>
  <c r="J11" i="5"/>
  <c r="A11" i="3"/>
  <c r="J14" i="5" l="1"/>
  <c r="J24" i="5"/>
  <c r="H24" i="5" s="1"/>
  <c r="G10" i="4"/>
  <c r="G9" i="3"/>
  <c r="G9" i="4"/>
  <c r="A1" i="5"/>
  <c r="G15" i="4"/>
  <c r="G16" i="4"/>
  <c r="A19" i="3"/>
  <c r="H28" i="5"/>
  <c r="J18" i="5"/>
  <c r="H18" i="5" s="1"/>
  <c r="J17" i="5"/>
  <c r="H17" i="5" s="1"/>
  <c r="H13" i="5"/>
  <c r="H12" i="5"/>
  <c r="H11" i="5"/>
  <c r="G11" i="4"/>
  <c r="G20" i="3"/>
  <c r="G22" i="3" l="1"/>
  <c r="I17" i="4"/>
  <c r="G17" i="4" s="1"/>
  <c r="G16" i="3"/>
  <c r="G24" i="3"/>
  <c r="J19" i="5"/>
  <c r="H19" i="5" s="1"/>
  <c r="H14" i="5"/>
  <c r="H10" i="5"/>
  <c r="G26" i="3"/>
  <c r="G21" i="5" l="1"/>
  <c r="G12" i="4"/>
  <c r="G22" i="4"/>
  <c r="H21" i="5"/>
  <c r="G25" i="5" l="1"/>
  <c r="H25" i="5"/>
  <c r="H27" i="5"/>
  <c r="H30" i="5" l="1"/>
  <c r="G30" i="5"/>
  <c r="F25" i="4" l="1"/>
  <c r="F19" i="4" l="1"/>
  <c r="F27" i="4" s="1"/>
  <c r="G23" i="4"/>
  <c r="G25" i="4" l="1"/>
  <c r="G27" i="4" l="1"/>
  <c r="C65" i="6" l="1"/>
</calcChain>
</file>

<file path=xl/sharedStrings.xml><?xml version="1.0" encoding="utf-8"?>
<sst xmlns="http://schemas.openxmlformats.org/spreadsheetml/2006/main" count="199" uniqueCount="166">
  <si>
    <t>(Cifras en pesos Colombianos)</t>
  </si>
  <si>
    <t>NOTAS</t>
  </si>
  <si>
    <t>Ingresos por venta de bienes</t>
  </si>
  <si>
    <t xml:space="preserve"> Ingresos por convenios</t>
  </si>
  <si>
    <t>Transferencias</t>
  </si>
  <si>
    <t>TOTAL INGRESOS</t>
  </si>
  <si>
    <t xml:space="preserve">    Costo por venta de bienes</t>
  </si>
  <si>
    <t xml:space="preserve">    Costo por prestación de servicios</t>
  </si>
  <si>
    <t xml:space="preserve">    Costo por convenios</t>
  </si>
  <si>
    <t>TOTAL COSTOS</t>
  </si>
  <si>
    <t>UTILIDAD BRUTA</t>
  </si>
  <si>
    <t>Gastos de  administración y operación</t>
  </si>
  <si>
    <t>UTILIDAD OPERACIONAL</t>
  </si>
  <si>
    <t>RESULTADOS DEL EJERCICIO</t>
  </si>
  <si>
    <t>INSTITUTO TECNOLÓGICO METROPOLITANO</t>
  </si>
  <si>
    <t>ACTIVO</t>
  </si>
  <si>
    <t>Efectivo y Equivalentes de Efectivo</t>
  </si>
  <si>
    <t>Cuentas por Cobrar</t>
  </si>
  <si>
    <t>Propiedad, Planta y Equipo</t>
  </si>
  <si>
    <t>TOTAL ACTIVO</t>
  </si>
  <si>
    <t>PASIVO</t>
  </si>
  <si>
    <t>PASIVOS CORRIENTES</t>
  </si>
  <si>
    <t>Cuentas por pagar</t>
  </si>
  <si>
    <t>Beneficios a los empleados</t>
  </si>
  <si>
    <t>Total pasivos corrientes</t>
  </si>
  <si>
    <t>PASIVOS NO CORRIENTES</t>
  </si>
  <si>
    <t>Provisiones-pasivos contingentes</t>
  </si>
  <si>
    <t>Total pasivos no corrientes</t>
  </si>
  <si>
    <t>PATRIMONIO</t>
  </si>
  <si>
    <t>TOTAL PATRIMONIO</t>
  </si>
  <si>
    <t>TOTAL PASIVO MAS PATRIMONIO</t>
  </si>
  <si>
    <t>DEUDORAS DE CONTROL</t>
  </si>
  <si>
    <t>INSTITUTO TECNOLOGICO METROPOLITANO</t>
  </si>
  <si>
    <t>NOTA</t>
  </si>
  <si>
    <t>VARIACION</t>
  </si>
  <si>
    <t>%</t>
  </si>
  <si>
    <t>$</t>
  </si>
  <si>
    <t>CORRIENTE</t>
  </si>
  <si>
    <t>TOTAL ACTIVO CORRIENTE</t>
  </si>
  <si>
    <t>NO CORRIENTE</t>
  </si>
  <si>
    <t>TOTAL ACTIVO NO CORRIENTE</t>
  </si>
  <si>
    <t>TOTAL PASIVOS</t>
  </si>
  <si>
    <t>Las notas que se acompañan son parte integrante de los estados contables</t>
  </si>
  <si>
    <t>Activo corriente</t>
  </si>
  <si>
    <t>Activo no corriente</t>
  </si>
  <si>
    <t>Propiedad, planta y equipos- Neto</t>
  </si>
  <si>
    <t>Valorizaciones</t>
  </si>
  <si>
    <t>Total del Activo</t>
  </si>
  <si>
    <t>Pasivo Corriente</t>
  </si>
  <si>
    <t>Pasivo no corriente</t>
  </si>
  <si>
    <t>Total del pasivo</t>
  </si>
  <si>
    <t>Patrimonio</t>
  </si>
  <si>
    <t>Ingresos Operacionales</t>
  </si>
  <si>
    <t>Otros Ingresos</t>
  </si>
  <si>
    <t>Ingresos Totales</t>
  </si>
  <si>
    <t>Costo de Venta</t>
  </si>
  <si>
    <t>Total Costos y Gastos</t>
  </si>
  <si>
    <t>Excedente Operacional</t>
  </si>
  <si>
    <t>Excedente del Ejercicio</t>
  </si>
  <si>
    <t>NOMBRE DEL INDICADOR</t>
  </si>
  <si>
    <t>RESULTADO</t>
  </si>
  <si>
    <t>INTERPRETACIÓN Y ANÁLISIS DEL RESULTADO</t>
  </si>
  <si>
    <t>SITUACIÓN DE TESORERÍA</t>
  </si>
  <si>
    <t xml:space="preserve">a- Capital de Trabajo </t>
  </si>
  <si>
    <t>Activo Corriente - Pasivo Corriente</t>
  </si>
  <si>
    <t>ESTRUCTURA DE LA INVERSIÓN</t>
  </si>
  <si>
    <t>a- Activo Corriente / Activo Total</t>
  </si>
  <si>
    <t>b- Activo no Corriente / Activo Total</t>
  </si>
  <si>
    <t>d- Deudores corto plazo / Capital de Trabajo</t>
  </si>
  <si>
    <t>e- Inventarios / Capital de Trabajo</t>
  </si>
  <si>
    <t>LIQUIDEZ</t>
  </si>
  <si>
    <t>a- Activo Corriente / Pasivo Corriente</t>
  </si>
  <si>
    <t>b- Activo Corriente - Inventarios / Pasivo Corriente</t>
  </si>
  <si>
    <t>ENDEUDAMIENTO</t>
  </si>
  <si>
    <t>a- Pasivo Total / Activo Total</t>
  </si>
  <si>
    <t>b- Pasivo Corriente / Activo Total</t>
  </si>
  <si>
    <t>c- Pasivo a Largo Plazo / Activo Total</t>
  </si>
  <si>
    <t>SOLVENCIA</t>
  </si>
  <si>
    <t>a- Patrimonio / Activo Total</t>
  </si>
  <si>
    <t>INDICADORES DE ACTIVIDAD</t>
  </si>
  <si>
    <t>b- Excedente Neto / Ingresos Totales</t>
  </si>
  <si>
    <t>DESCRIPCION</t>
  </si>
  <si>
    <t>Variacion %</t>
  </si>
  <si>
    <t>Variaciòn $</t>
  </si>
  <si>
    <t>Inventarios</t>
  </si>
  <si>
    <t>Prestamos por Cobrar</t>
  </si>
  <si>
    <t>Estado de Situación Financiera Comparativo</t>
  </si>
  <si>
    <t>Patrimonio entidades de Gobierno</t>
  </si>
  <si>
    <t>Activos Contingentes</t>
  </si>
  <si>
    <t>Estado del Resultado Comparativo</t>
  </si>
  <si>
    <t xml:space="preserve">    Resultado del ejercicio </t>
  </si>
  <si>
    <t>CUENTAS DE ORDEN ACREEDORAS</t>
  </si>
  <si>
    <t>Pasivos Contingentes</t>
  </si>
  <si>
    <t>Ingresos prestación de servicios</t>
  </si>
  <si>
    <t xml:space="preserve"> </t>
  </si>
  <si>
    <t xml:space="preserve">Otros Gastos </t>
  </si>
  <si>
    <t xml:space="preserve">Otros  Ingresos </t>
  </si>
  <si>
    <t>RECTOR</t>
  </si>
  <si>
    <t>Deudoras de Control</t>
  </si>
  <si>
    <t>NIDIA TORRES HOLGUIN</t>
  </si>
  <si>
    <t xml:space="preserve">Otros derechos y garantías </t>
  </si>
  <si>
    <t>Arrendamientos</t>
  </si>
  <si>
    <t>Activos Intangibles</t>
  </si>
  <si>
    <t xml:space="preserve">               NATALIA MONTOYA CRUZ</t>
  </si>
  <si>
    <t>NATALIA MONTOYA CRUZ</t>
  </si>
  <si>
    <t xml:space="preserve">Contadora. </t>
  </si>
  <si>
    <t>JEFE DE OFICINA-DPTO FINANCIERO y COMERCIAL                                  CONTADORA T.P.47390-T</t>
  </si>
  <si>
    <t>JEFE DE OFICINA-DPTO FINANCIERO y COMERCIAL                               CONTADORA T.P. 47390-T</t>
  </si>
  <si>
    <t xml:space="preserve">NATALIA </t>
  </si>
  <si>
    <t>MONTOYA CRUZ</t>
  </si>
  <si>
    <t>CONTADORA 47.390-T</t>
  </si>
  <si>
    <t>ALEJANDRO VILLA GOMEZ</t>
  </si>
  <si>
    <t>Gastos Deterioro,deprec. y amortizacion- provis</t>
  </si>
  <si>
    <t xml:space="preserve">  DICIEMBRE 2023</t>
  </si>
  <si>
    <t>DICIEMBRE 2023</t>
  </si>
  <si>
    <t xml:space="preserve">    Otros Pasivos</t>
  </si>
  <si>
    <t>ingresos Operacionales</t>
  </si>
  <si>
    <t xml:space="preserve">a- Excedente Operacional / </t>
  </si>
  <si>
    <t>Activo Total</t>
  </si>
  <si>
    <t xml:space="preserve">c- Propiedad y Planta y Equipo / </t>
  </si>
  <si>
    <r>
      <t>Indica, que a Diciembre 31 de 2023, el Instituto tenía  $64'248.074.476 de su activo corriente financiados con recursos de largo</t>
    </r>
    <r>
      <rPr>
        <sz val="8"/>
        <color indexed="10"/>
        <rFont val="Arial"/>
        <family val="2"/>
      </rPr>
      <t xml:space="preserve"> </t>
    </r>
    <r>
      <rPr>
        <sz val="8"/>
        <rFont val="Arial"/>
        <family val="2"/>
      </rPr>
      <t>plazo. Es decir, es lo que le quedaria al instituto despues de liquidar sus pasivos en caso de que tuviera que hacerlo, al ser positivo es bueno para la Institucion el contar con un capital que le permita resolver el pago de pasivo inmediatos.</t>
    </r>
  </si>
  <si>
    <t xml:space="preserve"> MARZO 2024</t>
  </si>
  <si>
    <t>A Marzo 31 de 2024</t>
  </si>
  <si>
    <t xml:space="preserve"> MARZO 2023</t>
  </si>
  <si>
    <t xml:space="preserve">El activo corriente o activo a corto plazo del Instituto, representa el 33.21% del total de los activos, lo que indica una buena participación de disponibilidad de recursos. </t>
  </si>
  <si>
    <t>El activo no corriente o activo a largo plazo sin considerar las valorizaciones, representa el 66.79% del total de los activos.</t>
  </si>
  <si>
    <t>El valor de la propiedad planta y equipo descontada la depreciación, representa el 66.46% del total de los activos.</t>
  </si>
  <si>
    <t>Los deudores representan el 7.17% del total del Capital de Trabajo, lo cual es un compromiso muy minimo que presenta la entidad con terceros.</t>
  </si>
  <si>
    <t>Los inventarios  representaban el 0.84% del total del capital de trabajo.</t>
  </si>
  <si>
    <t>El Instituto tiene una razón corriente de 2.54 a 1,00. Esto quiere decir, en principio, que por cada  $1 que el Instituto debe en el corto plazo cuenta con $ 2.54  para respaldar esa obligación, lo cual es positivo para el ITM toda vez que demuestra su capacidad financiera y buen manejo financiero.</t>
  </si>
  <si>
    <t>Por cada peso de deuda a cubrir en un periodo menor de un año, el Instituto cuenta con $3.12 pesos  del  activos corrientes sin tener que recurrir a la venta de los inventarios, lo cual es positivo para el ITM porque se demuestra buena liquidez que permite no tener que vender los inventarios para el pago de las obligaciones a corto plazo.</t>
  </si>
  <si>
    <t xml:space="preserve"> El Instituto esta financiando el 14.77% del total de sus activos, con recursos de terceros  </t>
  </si>
  <si>
    <t>El Instituto esta financiando el 13.10% del total de sus activos con pasivos a corto plazo.</t>
  </si>
  <si>
    <t>El pasivo a largo plazo representa el 1.67% del total de sus activos.</t>
  </si>
  <si>
    <t>El Patrimonio neto del Instituto, representa un 85.23% del total de los Activos.</t>
  </si>
  <si>
    <t>El excedente operacional generado por los ingresos operacionales representan el 21.34%</t>
  </si>
  <si>
    <t>El excedente neto generado por los ingresos totales representan el 22.40%</t>
  </si>
  <si>
    <t>Fuente: estados contables NICSP a Marzo 31 de 2024</t>
  </si>
  <si>
    <t>Descripcion</t>
  </si>
  <si>
    <t>Variac %</t>
  </si>
  <si>
    <t>8.28%</t>
  </si>
  <si>
    <t>39.67%</t>
  </si>
  <si>
    <t>4.22%</t>
  </si>
  <si>
    <t>JUSTIFICACION DE LAS VARIACIONES EN EL ESTADO DE LA SITUACION FINANCIERA A MAR/2024 VS DIC 2023</t>
  </si>
  <si>
    <t>El incremento en el efectivo y equivalente de efectivo, se debe a los recursos recibidos de los nuevos contratos interadministrativos firmados con el Distrito de Medellín.</t>
  </si>
  <si>
    <t>El incremento en las cuentas por cobrar se debió al registro de las matrículas de pregrado del periodo 2024-1, la cual en su gran mayoría está pendiente por pagar por parte de las entidades beneficiarias: SAPIENCIA Y MEN.</t>
  </si>
  <si>
    <t>El incremento en los pasivos es ocasionado por los recaudos recibidos por anticipado para la ejecucion de los contratos interadminsitrativos con el Distrito con el Medellín, que normalmente empiezan a ejecutarse en marzo/2024.</t>
  </si>
  <si>
    <t>el incremento patrimonial se debe principalmente al efecto de la utilidad acumulada a marzo por $ 14.718.531.099.</t>
  </si>
  <si>
    <t>DATOS</t>
  </si>
  <si>
    <t>INGRESOS</t>
  </si>
  <si>
    <t>COSTOS</t>
  </si>
  <si>
    <t>GASTOS</t>
  </si>
  <si>
    <t>O.GTOS</t>
  </si>
  <si>
    <t>O.INGRES</t>
  </si>
  <si>
    <t>RESULTADOS</t>
  </si>
  <si>
    <t>-0.28%</t>
  </si>
  <si>
    <t>0.68%</t>
  </si>
  <si>
    <t>2.14%</t>
  </si>
  <si>
    <t>237.41%</t>
  </si>
  <si>
    <t>11.31%</t>
  </si>
  <si>
    <t>-3.52%</t>
  </si>
  <si>
    <t>JUSTIFICACION DE LAS VARIACIONES EN EL ESTADO DE RESULTADOS DE MAR/2024 VS MAR 2023</t>
  </si>
  <si>
    <t>El incremento que más se destaca está en los otros ingresos y corresponde a la Reposición de una Micro Swithc MS450 por la compañía de seguros AXA COLPATRIA por $ 209.702.528.</t>
  </si>
  <si>
    <t>El incremento en los otros gastos corresponde a las salidas que realiza el área de bienes por los activos fijos como equipos de computo y muebles y enseres ya sea para reposición y/o por inservibles ,por valor de $52.219.229</t>
  </si>
  <si>
    <t>INDICADORES FINANCIEROS  - A Marzo 31 de 2024</t>
  </si>
  <si>
    <t>Datos de los Estados Financieros  a Marzo 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</si>
</sst>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3" formatCode="_-* #,##0.00_-;\-* #,##0.00_-;_-* &quot;-&quot;??_-;_-@_-"/>
    <numFmt numFmtId="164" formatCode="_ * #,##0.00_ ;_ * \-#,##0.00_ ;_ * &quot;-&quot;_ ;_ @_ "/>
    <numFmt numFmtId="165" formatCode="#,##0.0000000"/>
    <numFmt numFmtId="166" formatCode="#,##0.00000000"/>
    <numFmt numFmtId="167" formatCode="[$$-240A]\ #,##0;\-[$$-240A]\ #,##0"/>
  </numFmts>
  <fonts count="52" x14ac:knownFonts="1">
    <font>
      <sz val="11"/>
      <color theme="1"/>
      <name val="Calibri"/>
      <family val="2"/>
      <scheme val="minor"/>
    </font>
    <font>
      <sz val="11"/>
      <color theme="1"/>
      <name val="Calibri"/>
      <family val="2"/>
      <scheme val="minor"/>
    </font>
    <font>
      <b/>
      <sz val="8"/>
      <name val="Arial"/>
      <family val="2"/>
    </font>
    <font>
      <sz val="8"/>
      <name val="Arial"/>
      <family val="2"/>
    </font>
    <font>
      <sz val="10"/>
      <color indexed="8"/>
      <name val="Arial"/>
      <family val="2"/>
    </font>
    <font>
      <sz val="10"/>
      <color indexed="8"/>
      <name val="Arial"/>
      <family val="2"/>
    </font>
    <font>
      <sz val="8"/>
      <color theme="1"/>
      <name val="Calibri"/>
      <family val="2"/>
      <scheme val="minor"/>
    </font>
    <font>
      <sz val="8"/>
      <color indexed="10"/>
      <name val="Arial"/>
      <family val="2"/>
    </font>
    <font>
      <b/>
      <sz val="11"/>
      <color rgb="FF000000"/>
      <name val="Arial"/>
      <family val="2"/>
    </font>
    <font>
      <sz val="11"/>
      <name val="Verdana"/>
      <family val="2"/>
    </font>
    <font>
      <b/>
      <sz val="11"/>
      <name val="Times New Roman"/>
      <family val="1"/>
    </font>
    <font>
      <sz val="11"/>
      <name val="Times New Roman"/>
      <family val="1"/>
    </font>
    <font>
      <sz val="11"/>
      <color theme="1"/>
      <name val="Times New Roman"/>
      <family val="1"/>
    </font>
    <font>
      <sz val="11"/>
      <name val="Arial"/>
      <family val="2"/>
    </font>
    <font>
      <b/>
      <sz val="11"/>
      <name val="Arial"/>
      <family val="2"/>
    </font>
    <font>
      <b/>
      <sz val="10"/>
      <name val="Times New Roman"/>
      <family val="1"/>
    </font>
    <font>
      <sz val="10"/>
      <name val="Times New Roman"/>
      <family val="1"/>
    </font>
    <font>
      <b/>
      <sz val="11"/>
      <color indexed="48"/>
      <name val="Times New Roman"/>
      <family val="1"/>
    </font>
    <font>
      <sz val="11"/>
      <color indexed="48"/>
      <name val="Times New Roman"/>
      <family val="1"/>
    </font>
    <font>
      <b/>
      <sz val="11"/>
      <color indexed="8"/>
      <name val="Times New Roman"/>
      <family val="1"/>
    </font>
    <font>
      <sz val="11"/>
      <color indexed="8"/>
      <name val="Times New Roman"/>
      <family val="1"/>
    </font>
    <font>
      <b/>
      <sz val="11"/>
      <color rgb="FFFF0000"/>
      <name val="Times New Roman"/>
      <family val="1"/>
    </font>
    <font>
      <sz val="11"/>
      <color rgb="FFFF0000"/>
      <name val="Times New Roman"/>
      <family val="1"/>
    </font>
    <font>
      <b/>
      <sz val="11"/>
      <color indexed="20"/>
      <name val="Times New Roman"/>
      <family val="1"/>
    </font>
    <font>
      <sz val="11"/>
      <color indexed="20"/>
      <name val="Times New Roman"/>
      <family val="1"/>
    </font>
    <font>
      <sz val="10"/>
      <color indexed="8"/>
      <name val="Arial"/>
      <family val="2"/>
    </font>
    <font>
      <b/>
      <sz val="12"/>
      <name val="Times New Roman"/>
      <family val="1"/>
    </font>
    <font>
      <sz val="12"/>
      <name val="Times New Roman"/>
      <family val="1"/>
    </font>
    <font>
      <sz val="11"/>
      <color rgb="FF000000"/>
      <name val="Times New Roman"/>
      <family val="1"/>
    </font>
    <font>
      <b/>
      <sz val="10"/>
      <color indexed="8"/>
      <name val="Times New Roman"/>
      <family val="1"/>
    </font>
    <font>
      <b/>
      <sz val="10"/>
      <color indexed="48"/>
      <name val="Times New Roman"/>
      <family val="1"/>
    </font>
    <font>
      <b/>
      <sz val="10"/>
      <color indexed="20"/>
      <name val="Times New Roman"/>
      <family val="1"/>
    </font>
    <font>
      <sz val="10"/>
      <color theme="1"/>
      <name val="Times New Roman"/>
      <family val="1"/>
    </font>
    <font>
      <sz val="10"/>
      <color indexed="20"/>
      <name val="Times New Roman"/>
      <family val="1"/>
    </font>
    <font>
      <b/>
      <sz val="10"/>
      <name val="Arial"/>
      <family val="2"/>
    </font>
    <font>
      <sz val="10"/>
      <name val="Arial"/>
      <family val="2"/>
    </font>
    <font>
      <sz val="10"/>
      <name val="Verdana"/>
      <family val="2"/>
    </font>
    <font>
      <b/>
      <sz val="9"/>
      <name val="Times New Roman"/>
      <family val="1"/>
    </font>
    <font>
      <b/>
      <sz val="9"/>
      <color indexed="8"/>
      <name val="Times New Roman"/>
      <family val="1"/>
    </font>
    <font>
      <sz val="9"/>
      <color indexed="48"/>
      <name val="Times New Roman"/>
      <family val="1"/>
    </font>
    <font>
      <b/>
      <sz val="9"/>
      <color indexed="48"/>
      <name val="Times New Roman"/>
      <family val="1"/>
    </font>
    <font>
      <sz val="9"/>
      <name val="Times New Roman"/>
      <family val="1"/>
    </font>
    <font>
      <sz val="9"/>
      <color indexed="8"/>
      <name val="Times New Roman"/>
      <family val="1"/>
    </font>
    <font>
      <b/>
      <sz val="9"/>
      <color rgb="FF000000"/>
      <name val="Arial"/>
      <family val="2"/>
    </font>
    <font>
      <b/>
      <sz val="8"/>
      <color rgb="FF000000"/>
      <name val="Arial"/>
      <family val="2"/>
    </font>
    <font>
      <b/>
      <sz val="14"/>
      <name val="Arial"/>
      <family val="2"/>
    </font>
    <font>
      <b/>
      <sz val="11"/>
      <name val="Verdana"/>
      <family val="2"/>
    </font>
    <font>
      <b/>
      <sz val="11"/>
      <name val="Calibri"/>
      <family val="2"/>
      <scheme val="minor"/>
    </font>
    <font>
      <b/>
      <sz val="14"/>
      <name val="Calibri"/>
      <family val="2"/>
      <scheme val="minor"/>
    </font>
    <font>
      <sz val="12"/>
      <name val="Verdana"/>
      <family val="2"/>
    </font>
    <font>
      <b/>
      <sz val="12"/>
      <name val="Calibri"/>
      <family val="2"/>
      <scheme val="minor"/>
    </font>
    <font>
      <sz val="12"/>
      <name val="Calibri"/>
      <family val="2"/>
      <scheme val="minor"/>
    </font>
  </fonts>
  <fills count="5">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0" tint="-0.249977111117893"/>
        <bgColor indexed="64"/>
      </patternFill>
    </fill>
  </fills>
  <borders count="10">
    <border>
      <left/>
      <right/>
      <top/>
      <bottom/>
      <diagonal/>
    </border>
    <border>
      <left/>
      <right/>
      <top/>
      <bottom style="thin">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7">
    <xf numFmtId="0" fontId="0" fillId="0" borderId="0"/>
    <xf numFmtId="41" fontId="1" fillId="0" borderId="0" applyFont="0" applyFill="0" applyBorder="0" applyAlignment="0" applyProtection="0"/>
    <xf numFmtId="0" fontId="4" fillId="0" borderId="0">
      <alignment vertical="top"/>
    </xf>
    <xf numFmtId="0" fontId="5" fillId="0" borderId="0">
      <alignment vertical="top"/>
    </xf>
    <xf numFmtId="9" fontId="1" fillId="0" borderId="0" applyFont="0" applyFill="0" applyBorder="0" applyAlignment="0" applyProtection="0"/>
    <xf numFmtId="0" fontId="25" fillId="0" borderId="0">
      <alignment vertical="top"/>
    </xf>
    <xf numFmtId="43" fontId="1" fillId="0" borderId="0" applyFont="0" applyFill="0" applyBorder="0" applyAlignment="0" applyProtection="0"/>
  </cellStyleXfs>
  <cellXfs count="212">
    <xf numFmtId="0" fontId="0" fillId="0" borderId="0" xfId="0"/>
    <xf numFmtId="0" fontId="3" fillId="0" borderId="0" xfId="0" applyFont="1"/>
    <xf numFmtId="0" fontId="2" fillId="0" borderId="0" xfId="0" applyFont="1"/>
    <xf numFmtId="3" fontId="3" fillId="0" borderId="0" xfId="0" applyNumberFormat="1" applyFont="1"/>
    <xf numFmtId="0" fontId="6" fillId="0" borderId="0" xfId="0" applyFont="1"/>
    <xf numFmtId="0" fontId="2" fillId="0" borderId="0" xfId="0" applyFont="1" applyAlignment="1">
      <alignment horizontal="center"/>
    </xf>
    <xf numFmtId="0" fontId="3" fillId="0" borderId="4" xfId="0" applyFont="1" applyBorder="1" applyAlignment="1">
      <alignment wrapText="1"/>
    </xf>
    <xf numFmtId="3" fontId="3" fillId="0" borderId="4" xfId="0" applyNumberFormat="1" applyFont="1" applyBorder="1"/>
    <xf numFmtId="0" fontId="3" fillId="0" borderId="5" xfId="0" applyFont="1" applyBorder="1" applyAlignment="1">
      <alignment wrapText="1"/>
    </xf>
    <xf numFmtId="0" fontId="3" fillId="0" borderId="5" xfId="0" applyFont="1" applyBorder="1"/>
    <xf numFmtId="0" fontId="3" fillId="0" borderId="6" xfId="0" applyFont="1" applyBorder="1" applyAlignment="1">
      <alignment wrapText="1"/>
    </xf>
    <xf numFmtId="0" fontId="3" fillId="0" borderId="6" xfId="0" applyFont="1" applyBorder="1"/>
    <xf numFmtId="0" fontId="3" fillId="0" borderId="4" xfId="0" applyFont="1" applyBorder="1" applyAlignment="1">
      <alignment horizontal="left"/>
    </xf>
    <xf numFmtId="10" fontId="3" fillId="0" borderId="4" xfId="0" applyNumberFormat="1" applyFont="1" applyBorder="1" applyAlignment="1">
      <alignment horizontal="center"/>
    </xf>
    <xf numFmtId="10" fontId="3" fillId="0" borderId="0" xfId="0" applyNumberFormat="1" applyFont="1" applyAlignment="1">
      <alignment horizontal="center"/>
    </xf>
    <xf numFmtId="0" fontId="3" fillId="0" borderId="6" xfId="0" applyFont="1" applyBorder="1" applyAlignment="1">
      <alignment horizontal="left"/>
    </xf>
    <xf numFmtId="10" fontId="3" fillId="0" borderId="6" xfId="0" applyNumberFormat="1" applyFont="1" applyBorder="1" applyAlignment="1">
      <alignment horizontal="center"/>
    </xf>
    <xf numFmtId="0" fontId="3" fillId="0" borderId="0" xfId="0" applyFont="1" applyAlignment="1">
      <alignment horizontal="left"/>
    </xf>
    <xf numFmtId="0" fontId="2" fillId="0" borderId="6" xfId="0" applyFont="1" applyBorder="1" applyAlignment="1">
      <alignment horizontal="left"/>
    </xf>
    <xf numFmtId="2" fontId="3" fillId="0" borderId="6" xfId="0" applyNumberFormat="1" applyFont="1" applyBorder="1" applyAlignment="1">
      <alignment horizontal="center"/>
    </xf>
    <xf numFmtId="2" fontId="3" fillId="0" borderId="0" xfId="0" applyNumberFormat="1" applyFont="1" applyAlignment="1">
      <alignment horizontal="center"/>
    </xf>
    <xf numFmtId="2" fontId="3" fillId="0" borderId="4" xfId="0" applyNumberFormat="1" applyFont="1" applyBorder="1" applyAlignment="1">
      <alignment horizontal="center"/>
    </xf>
    <xf numFmtId="2" fontId="2" fillId="0" borderId="6" xfId="0" applyNumberFormat="1" applyFont="1" applyBorder="1" applyAlignment="1">
      <alignment horizontal="center"/>
    </xf>
    <xf numFmtId="2" fontId="2" fillId="0" borderId="0" xfId="0" applyNumberFormat="1" applyFont="1" applyAlignment="1">
      <alignment horizontal="center"/>
    </xf>
    <xf numFmtId="0" fontId="2" fillId="0" borderId="6" xfId="0" applyFont="1" applyBorder="1" applyAlignment="1">
      <alignment horizontal="center"/>
    </xf>
    <xf numFmtId="0" fontId="3" fillId="0" borderId="6" xfId="0" applyFont="1" applyBorder="1" applyAlignment="1">
      <alignment horizontal="center"/>
    </xf>
    <xf numFmtId="0" fontId="3" fillId="0" borderId="0" xfId="0" applyFont="1" applyAlignment="1">
      <alignment horizontal="center"/>
    </xf>
    <xf numFmtId="4" fontId="3" fillId="0" borderId="0" xfId="0" applyNumberFormat="1" applyFont="1"/>
    <xf numFmtId="10" fontId="3" fillId="0" borderId="0" xfId="0" applyNumberFormat="1" applyFont="1"/>
    <xf numFmtId="3" fontId="8" fillId="0" borderId="0" xfId="0" applyNumberFormat="1" applyFont="1"/>
    <xf numFmtId="0" fontId="2" fillId="0" borderId="8" xfId="0" applyFont="1" applyBorder="1" applyAlignment="1">
      <alignment horizontal="center"/>
    </xf>
    <xf numFmtId="0" fontId="2" fillId="0" borderId="9" xfId="0" applyFont="1" applyBorder="1" applyAlignment="1">
      <alignment horizontal="center"/>
    </xf>
    <xf numFmtId="0" fontId="2" fillId="0" borderId="8" xfId="0" applyFont="1" applyBorder="1" applyAlignment="1">
      <alignment horizontal="left"/>
    </xf>
    <xf numFmtId="0" fontId="3" fillId="0" borderId="8" xfId="0" applyFont="1" applyBorder="1"/>
    <xf numFmtId="0" fontId="3" fillId="0" borderId="9" xfId="0" applyFont="1" applyBorder="1"/>
    <xf numFmtId="0" fontId="3" fillId="0" borderId="8" xfId="0" applyFont="1" applyBorder="1" applyAlignment="1">
      <alignment horizontal="left"/>
    </xf>
    <xf numFmtId="0" fontId="3" fillId="0" borderId="9" xfId="0" applyFont="1" applyBorder="1" applyAlignment="1">
      <alignment horizontal="left"/>
    </xf>
    <xf numFmtId="0" fontId="3" fillId="0" borderId="1" xfId="0" applyFont="1" applyBorder="1"/>
    <xf numFmtId="3" fontId="6" fillId="0" borderId="0" xfId="0" applyNumberFormat="1" applyFont="1"/>
    <xf numFmtId="0" fontId="9" fillId="0" borderId="0" xfId="0" applyFont="1"/>
    <xf numFmtId="0" fontId="11" fillId="0" borderId="0" xfId="0" applyFont="1"/>
    <xf numFmtId="0" fontId="11" fillId="0" borderId="0" xfId="0" applyFont="1" applyAlignment="1">
      <alignment horizontal="center"/>
    </xf>
    <xf numFmtId="0" fontId="10" fillId="0" borderId="0" xfId="0" applyFont="1" applyAlignment="1">
      <alignment horizontal="center"/>
    </xf>
    <xf numFmtId="0" fontId="10" fillId="0" borderId="0" xfId="0" applyFont="1" applyAlignment="1">
      <alignment horizontal="left"/>
    </xf>
    <xf numFmtId="3" fontId="11" fillId="0" borderId="0" xfId="0" applyNumberFormat="1" applyFont="1" applyAlignment="1">
      <alignment horizontal="left"/>
    </xf>
    <xf numFmtId="0" fontId="11" fillId="0" borderId="0" xfId="0" applyFont="1" applyAlignment="1">
      <alignment horizontal="left"/>
    </xf>
    <xf numFmtId="0" fontId="10" fillId="0" borderId="0" xfId="0" applyFont="1"/>
    <xf numFmtId="3" fontId="11" fillId="0" borderId="0" xfId="0" applyNumberFormat="1" applyFont="1" applyAlignment="1">
      <alignment horizontal="right"/>
    </xf>
    <xf numFmtId="3" fontId="11" fillId="0" borderId="0" xfId="0" applyNumberFormat="1" applyFont="1"/>
    <xf numFmtId="4" fontId="11" fillId="0" borderId="0" xfId="0" applyNumberFormat="1" applyFont="1"/>
    <xf numFmtId="10" fontId="11" fillId="0" borderId="0" xfId="0" applyNumberFormat="1" applyFont="1"/>
    <xf numFmtId="3" fontId="11" fillId="0" borderId="1" xfId="0" applyNumberFormat="1" applyFont="1" applyBorder="1"/>
    <xf numFmtId="10" fontId="11" fillId="0" borderId="1" xfId="0" applyNumberFormat="1" applyFont="1" applyBorder="1"/>
    <xf numFmtId="3" fontId="10" fillId="0" borderId="0" xfId="0" applyNumberFormat="1" applyFont="1"/>
    <xf numFmtId="9" fontId="11" fillId="0" borderId="0" xfId="4" applyFont="1" applyFill="1" applyBorder="1"/>
    <xf numFmtId="10" fontId="10" fillId="0" borderId="0" xfId="0" applyNumberFormat="1" applyFont="1"/>
    <xf numFmtId="3" fontId="10" fillId="0" borderId="2" xfId="0" applyNumberFormat="1" applyFont="1" applyBorder="1"/>
    <xf numFmtId="10" fontId="10" fillId="0" borderId="2" xfId="0" applyNumberFormat="1" applyFont="1" applyBorder="1"/>
    <xf numFmtId="0" fontId="11" fillId="0" borderId="0" xfId="0" applyFont="1" applyAlignment="1">
      <alignment horizontal="right"/>
    </xf>
    <xf numFmtId="0" fontId="13" fillId="0" borderId="0" xfId="0" applyFont="1"/>
    <xf numFmtId="3" fontId="13" fillId="0" borderId="0" xfId="0" applyNumberFormat="1" applyFont="1"/>
    <xf numFmtId="165" fontId="13" fillId="0" borderId="0" xfId="0" applyNumberFormat="1" applyFont="1"/>
    <xf numFmtId="166" fontId="13" fillId="0" borderId="0" xfId="0" applyNumberFormat="1" applyFont="1"/>
    <xf numFmtId="3" fontId="13" fillId="0" borderId="0" xfId="0" applyNumberFormat="1" applyFont="1" applyAlignment="1">
      <alignment horizontal="right"/>
    </xf>
    <xf numFmtId="0" fontId="14" fillId="0" borderId="0" xfId="0" applyFont="1"/>
    <xf numFmtId="0" fontId="9" fillId="0" borderId="0" xfId="0" applyFont="1" applyAlignment="1">
      <alignment horizontal="right"/>
    </xf>
    <xf numFmtId="3" fontId="9" fillId="0" borderId="0" xfId="0" applyNumberFormat="1" applyFont="1"/>
    <xf numFmtId="0" fontId="13" fillId="0" borderId="0" xfId="0" applyFont="1" applyAlignment="1">
      <alignment horizontal="right"/>
    </xf>
    <xf numFmtId="0" fontId="16" fillId="0" borderId="0" xfId="0" applyFont="1" applyAlignment="1">
      <alignment horizontal="right"/>
    </xf>
    <xf numFmtId="3" fontId="16" fillId="0" borderId="0" xfId="0" applyNumberFormat="1" applyFont="1"/>
    <xf numFmtId="0" fontId="16" fillId="0" borderId="0" xfId="0" applyFont="1"/>
    <xf numFmtId="0" fontId="15" fillId="0" borderId="0" xfId="0" applyFont="1"/>
    <xf numFmtId="0" fontId="15" fillId="0" borderId="0" xfId="0" applyFont="1" applyAlignment="1">
      <alignment horizontal="right"/>
    </xf>
    <xf numFmtId="0" fontId="15" fillId="0" borderId="0" xfId="0" applyFont="1" applyAlignment="1">
      <alignment horizontal="center"/>
    </xf>
    <xf numFmtId="49" fontId="15" fillId="0" borderId="0" xfId="0" applyNumberFormat="1" applyFont="1" applyAlignment="1">
      <alignment horizontal="center"/>
    </xf>
    <xf numFmtId="0" fontId="16" fillId="0" borderId="0" xfId="0" applyFont="1" applyAlignment="1">
      <alignment horizontal="center"/>
    </xf>
    <xf numFmtId="3" fontId="16" fillId="0" borderId="0" xfId="0" applyNumberFormat="1" applyFont="1" applyAlignment="1">
      <alignment horizontal="center"/>
    </xf>
    <xf numFmtId="0" fontId="10" fillId="0" borderId="0" xfId="0" applyFont="1" applyAlignment="1">
      <alignment horizontal="left" vertical="top" wrapText="1" indent="2"/>
    </xf>
    <xf numFmtId="0" fontId="11" fillId="0" borderId="0" xfId="0" applyFont="1" applyAlignment="1">
      <alignment horizontal="left" vertical="top" wrapText="1" indent="2"/>
    </xf>
    <xf numFmtId="3" fontId="10" fillId="0" borderId="0" xfId="0" applyNumberFormat="1" applyFont="1" applyAlignment="1">
      <alignment horizontal="center"/>
    </xf>
    <xf numFmtId="3" fontId="11" fillId="0" borderId="1" xfId="0" applyNumberFormat="1" applyFont="1" applyBorder="1" applyAlignment="1">
      <alignment horizontal="right" vertical="center"/>
    </xf>
    <xf numFmtId="10" fontId="11" fillId="0" borderId="1" xfId="0" applyNumberFormat="1" applyFont="1" applyBorder="1" applyAlignment="1">
      <alignment vertical="center"/>
    </xf>
    <xf numFmtId="0" fontId="10" fillId="0" borderId="0" xfId="0" applyFont="1" applyAlignment="1">
      <alignment vertical="top" wrapText="1"/>
    </xf>
    <xf numFmtId="3" fontId="10" fillId="0" borderId="0" xfId="0" applyNumberFormat="1" applyFont="1" applyAlignment="1">
      <alignment horizontal="right"/>
    </xf>
    <xf numFmtId="9" fontId="10" fillId="0" borderId="0" xfId="4" applyFont="1" applyFill="1" applyBorder="1"/>
    <xf numFmtId="4" fontId="10" fillId="0" borderId="0" xfId="0" applyNumberFormat="1" applyFont="1"/>
    <xf numFmtId="0" fontId="11" fillId="0" borderId="0" xfId="0" applyFont="1" applyAlignment="1">
      <alignment horizontal="left" vertical="center" wrapText="1" indent="2"/>
    </xf>
    <xf numFmtId="3" fontId="17" fillId="0" borderId="0" xfId="0" applyNumberFormat="1" applyFont="1"/>
    <xf numFmtId="3" fontId="17" fillId="0" borderId="0" xfId="0" applyNumberFormat="1" applyFont="1" applyAlignment="1">
      <alignment horizontal="center"/>
    </xf>
    <xf numFmtId="3" fontId="18" fillId="0" borderId="0" xfId="0" applyNumberFormat="1" applyFont="1"/>
    <xf numFmtId="3" fontId="19" fillId="0" borderId="0" xfId="0" applyNumberFormat="1" applyFont="1"/>
    <xf numFmtId="3" fontId="19" fillId="0" borderId="0" xfId="0" applyNumberFormat="1" applyFont="1" applyAlignment="1">
      <alignment horizontal="center"/>
    </xf>
    <xf numFmtId="9" fontId="19" fillId="0" borderId="0" xfId="4" applyFont="1" applyFill="1" applyBorder="1"/>
    <xf numFmtId="3" fontId="11" fillId="0" borderId="1" xfId="0" applyNumberFormat="1" applyFont="1" applyBorder="1" applyAlignment="1">
      <alignment horizontal="right"/>
    </xf>
    <xf numFmtId="4" fontId="12" fillId="0" borderId="0" xfId="0" applyNumberFormat="1" applyFont="1"/>
    <xf numFmtId="0" fontId="10" fillId="0" borderId="0" xfId="0" applyFont="1" applyAlignment="1">
      <alignment horizontal="center" vertical="center"/>
    </xf>
    <xf numFmtId="164" fontId="11" fillId="0" borderId="0" xfId="1" applyNumberFormat="1" applyFont="1" applyFill="1"/>
    <xf numFmtId="0" fontId="11" fillId="0" borderId="0" xfId="0" applyFont="1" applyAlignment="1">
      <alignment horizontal="left" vertical="top" wrapText="1"/>
    </xf>
    <xf numFmtId="164" fontId="11" fillId="0" borderId="0" xfId="1" applyNumberFormat="1" applyFont="1" applyFill="1" applyBorder="1"/>
    <xf numFmtId="0" fontId="23" fillId="0" borderId="0" xfId="0" applyFont="1" applyAlignment="1">
      <alignment horizontal="center" vertical="center"/>
    </xf>
    <xf numFmtId="3" fontId="24" fillId="0" borderId="0" xfId="0" applyNumberFormat="1" applyFont="1" applyAlignment="1">
      <alignment horizontal="right"/>
    </xf>
    <xf numFmtId="3" fontId="23" fillId="0" borderId="0" xfId="0" applyNumberFormat="1" applyFont="1"/>
    <xf numFmtId="3" fontId="23" fillId="0" borderId="0" xfId="0" applyNumberFormat="1" applyFont="1" applyAlignment="1">
      <alignment horizontal="right"/>
    </xf>
    <xf numFmtId="0" fontId="15" fillId="0" borderId="0" xfId="0" applyFont="1" applyAlignment="1">
      <alignment horizontal="center" vertical="center"/>
    </xf>
    <xf numFmtId="3" fontId="0" fillId="0" borderId="0" xfId="0" applyNumberFormat="1" applyAlignment="1">
      <alignment vertical="top"/>
    </xf>
    <xf numFmtId="3" fontId="11" fillId="0" borderId="0" xfId="0" applyNumberFormat="1" applyFont="1" applyAlignment="1">
      <alignment horizontal="center"/>
    </xf>
    <xf numFmtId="3" fontId="15" fillId="0" borderId="0" xfId="0" applyNumberFormat="1" applyFont="1" applyAlignment="1">
      <alignment horizontal="center"/>
    </xf>
    <xf numFmtId="0" fontId="27" fillId="0" borderId="0" xfId="0" applyFont="1"/>
    <xf numFmtId="3" fontId="16" fillId="0" borderId="0" xfId="0" applyNumberFormat="1" applyFont="1" applyAlignment="1">
      <alignment horizontal="right"/>
    </xf>
    <xf numFmtId="10" fontId="16" fillId="0" borderId="0" xfId="0" applyNumberFormat="1" applyFont="1" applyAlignment="1">
      <alignment horizontal="right"/>
    </xf>
    <xf numFmtId="4" fontId="16" fillId="0" borderId="0" xfId="0" applyNumberFormat="1" applyFont="1" applyAlignment="1">
      <alignment horizontal="right"/>
    </xf>
    <xf numFmtId="10" fontId="16" fillId="0" borderId="1" xfId="0" applyNumberFormat="1" applyFont="1" applyBorder="1" applyAlignment="1">
      <alignment horizontal="right"/>
    </xf>
    <xf numFmtId="3" fontId="16" fillId="0" borderId="1" xfId="0" applyNumberFormat="1" applyFont="1" applyBorder="1" applyAlignment="1">
      <alignment horizontal="right"/>
    </xf>
    <xf numFmtId="3" fontId="29" fillId="0" borderId="0" xfId="0" applyNumberFormat="1" applyFont="1" applyAlignment="1">
      <alignment horizontal="right"/>
    </xf>
    <xf numFmtId="9" fontId="29" fillId="0" borderId="0" xfId="4" applyFont="1" applyFill="1" applyBorder="1" applyAlignment="1">
      <alignment horizontal="right"/>
    </xf>
    <xf numFmtId="10" fontId="15" fillId="0" borderId="0" xfId="0" applyNumberFormat="1" applyFont="1" applyAlignment="1">
      <alignment horizontal="right"/>
    </xf>
    <xf numFmtId="4" fontId="15" fillId="0" borderId="0" xfId="0" applyNumberFormat="1" applyFont="1" applyAlignment="1">
      <alignment horizontal="right"/>
    </xf>
    <xf numFmtId="3" fontId="15" fillId="0" borderId="0" xfId="0" applyNumberFormat="1" applyFont="1" applyAlignment="1">
      <alignment horizontal="right"/>
    </xf>
    <xf numFmtId="3" fontId="30" fillId="0" borderId="0" xfId="0" applyNumberFormat="1" applyFont="1" applyAlignment="1">
      <alignment horizontal="right"/>
    </xf>
    <xf numFmtId="10" fontId="15" fillId="0" borderId="0" xfId="4" applyNumberFormat="1" applyFont="1" applyFill="1" applyBorder="1" applyAlignment="1">
      <alignment horizontal="right"/>
    </xf>
    <xf numFmtId="10" fontId="29" fillId="0" borderId="0" xfId="4" applyNumberFormat="1" applyFont="1" applyFill="1" applyBorder="1" applyAlignment="1">
      <alignment horizontal="right"/>
    </xf>
    <xf numFmtId="3" fontId="16" fillId="2" borderId="0" xfId="0" applyNumberFormat="1" applyFont="1" applyFill="1" applyAlignment="1">
      <alignment horizontal="right"/>
    </xf>
    <xf numFmtId="0" fontId="16" fillId="0" borderId="0" xfId="0" applyFont="1" applyAlignment="1">
      <alignment horizontal="left" vertical="top" wrapText="1" indent="2"/>
    </xf>
    <xf numFmtId="0" fontId="15" fillId="0" borderId="0" xfId="0" applyFont="1" applyAlignment="1">
      <alignment vertical="top" wrapText="1"/>
    </xf>
    <xf numFmtId="0" fontId="30" fillId="0" borderId="0" xfId="0" applyFont="1" applyAlignment="1">
      <alignment horizontal="center" vertical="center"/>
    </xf>
    <xf numFmtId="0" fontId="15" fillId="0" borderId="0" xfId="0" applyFont="1" applyAlignment="1">
      <alignment horizontal="left" vertical="top" wrapText="1"/>
    </xf>
    <xf numFmtId="0" fontId="16" fillId="0" borderId="0" xfId="0" applyFont="1" applyAlignment="1">
      <alignment horizontal="left" vertical="top" wrapText="1"/>
    </xf>
    <xf numFmtId="3" fontId="15" fillId="0" borderId="0" xfId="0" applyNumberFormat="1" applyFont="1"/>
    <xf numFmtId="0" fontId="34" fillId="0" borderId="0" xfId="0" applyFont="1"/>
    <xf numFmtId="0" fontId="35" fillId="0" borderId="0" xfId="0" applyFont="1"/>
    <xf numFmtId="0" fontId="36" fillId="0" borderId="0" xfId="0" applyFont="1" applyAlignment="1">
      <alignment horizontal="right"/>
    </xf>
    <xf numFmtId="3" fontId="36" fillId="0" borderId="0" xfId="0" applyNumberFormat="1" applyFont="1"/>
    <xf numFmtId="0" fontId="36" fillId="0" borderId="0" xfId="0" applyFont="1"/>
    <xf numFmtId="3" fontId="28" fillId="0" borderId="0" xfId="0" applyNumberFormat="1" applyFont="1"/>
    <xf numFmtId="3" fontId="20" fillId="0" borderId="0" xfId="0" applyNumberFormat="1" applyFont="1"/>
    <xf numFmtId="0" fontId="11" fillId="0" borderId="0" xfId="0" applyFont="1" applyAlignment="1">
      <alignment horizontal="left" vertical="center" wrapText="1"/>
    </xf>
    <xf numFmtId="3" fontId="21" fillId="0" borderId="0" xfId="0" applyNumberFormat="1" applyFont="1" applyAlignment="1">
      <alignment horizontal="center"/>
    </xf>
    <xf numFmtId="3" fontId="22" fillId="0" borderId="0" xfId="0" applyNumberFormat="1" applyFont="1"/>
    <xf numFmtId="3" fontId="21" fillId="0" borderId="0" xfId="0" applyNumberFormat="1" applyFont="1"/>
    <xf numFmtId="10" fontId="22" fillId="0" borderId="0" xfId="0" applyNumberFormat="1" applyFont="1"/>
    <xf numFmtId="4" fontId="22" fillId="0" borderId="0" xfId="0" applyNumberFormat="1" applyFont="1"/>
    <xf numFmtId="0" fontId="2" fillId="3" borderId="3" xfId="0" applyFont="1" applyFill="1" applyBorder="1"/>
    <xf numFmtId="0" fontId="2" fillId="3" borderId="7" xfId="0" applyFont="1" applyFill="1" applyBorder="1" applyAlignment="1">
      <alignment horizontal="center"/>
    </xf>
    <xf numFmtId="0" fontId="2" fillId="3" borderId="3" xfId="0" applyFont="1" applyFill="1" applyBorder="1" applyAlignment="1">
      <alignment horizontal="center"/>
    </xf>
    <xf numFmtId="0" fontId="2" fillId="0" borderId="9" xfId="0" applyFont="1" applyBorder="1" applyAlignment="1">
      <alignment horizontal="center" vertical="center"/>
    </xf>
    <xf numFmtId="0" fontId="3" fillId="0" borderId="9" xfId="0" applyFont="1" applyBorder="1" applyAlignment="1">
      <alignment horizontal="left" wrapText="1"/>
    </xf>
    <xf numFmtId="0" fontId="3" fillId="0" borderId="6" xfId="0" applyFont="1" applyBorder="1" applyAlignment="1">
      <alignment horizontal="left" vertical="center"/>
    </xf>
    <xf numFmtId="9" fontId="38" fillId="0" borderId="0" xfId="4" applyFont="1" applyFill="1" applyBorder="1" applyAlignment="1">
      <alignment horizontal="right"/>
    </xf>
    <xf numFmtId="0" fontId="37" fillId="0" borderId="0" xfId="0" applyFont="1" applyAlignment="1">
      <alignment horizontal="center" vertical="center"/>
    </xf>
    <xf numFmtId="10" fontId="42" fillId="0" borderId="0" xfId="4" applyNumberFormat="1" applyFont="1" applyFill="1" applyBorder="1" applyAlignment="1">
      <alignment horizontal="right"/>
    </xf>
    <xf numFmtId="10" fontId="41" fillId="0" borderId="0" xfId="4" applyNumberFormat="1" applyFont="1" applyFill="1" applyBorder="1" applyAlignment="1">
      <alignment horizontal="right"/>
    </xf>
    <xf numFmtId="10" fontId="37" fillId="0" borderId="0" xfId="4" applyNumberFormat="1" applyFont="1" applyFill="1" applyBorder="1" applyAlignment="1">
      <alignment horizontal="right"/>
    </xf>
    <xf numFmtId="10" fontId="38" fillId="0" borderId="0" xfId="4" applyNumberFormat="1" applyFont="1" applyFill="1" applyBorder="1" applyAlignment="1">
      <alignment horizontal="right"/>
    </xf>
    <xf numFmtId="10" fontId="37" fillId="0" borderId="0" xfId="4" applyNumberFormat="1" applyFont="1" applyFill="1" applyBorder="1" applyAlignment="1">
      <alignment horizontal="right" vertical="center"/>
    </xf>
    <xf numFmtId="10" fontId="38" fillId="0" borderId="0" xfId="4" applyNumberFormat="1" applyFont="1" applyFill="1" applyBorder="1" applyAlignment="1">
      <alignment horizontal="right" vertical="center"/>
    </xf>
    <xf numFmtId="0" fontId="37" fillId="0" borderId="0" xfId="0" applyFont="1"/>
    <xf numFmtId="0" fontId="37" fillId="0" borderId="0" xfId="0" applyFont="1" applyAlignment="1">
      <alignment horizontal="right"/>
    </xf>
    <xf numFmtId="0" fontId="41" fillId="0" borderId="0" xfId="0" applyFont="1"/>
    <xf numFmtId="3" fontId="41" fillId="0" borderId="0" xfId="0" applyNumberFormat="1" applyFont="1"/>
    <xf numFmtId="0" fontId="39" fillId="0" borderId="0" xfId="0" applyFont="1" applyAlignment="1">
      <alignment horizontal="center" vertical="center"/>
    </xf>
    <xf numFmtId="3" fontId="39" fillId="0" borderId="0" xfId="0" applyNumberFormat="1" applyFont="1" applyAlignment="1">
      <alignment horizontal="right"/>
    </xf>
    <xf numFmtId="3" fontId="40" fillId="0" borderId="0" xfId="0" applyNumberFormat="1" applyFont="1" applyAlignment="1">
      <alignment horizontal="right"/>
    </xf>
    <xf numFmtId="4" fontId="41" fillId="0" borderId="0" xfId="0" applyNumberFormat="1" applyFont="1" applyAlignment="1">
      <alignment horizontal="right"/>
    </xf>
    <xf numFmtId="3" fontId="42" fillId="0" borderId="0" xfId="0" applyNumberFormat="1" applyFont="1" applyAlignment="1">
      <alignment horizontal="right"/>
    </xf>
    <xf numFmtId="3" fontId="38" fillId="0" borderId="0" xfId="0" applyNumberFormat="1" applyFont="1" applyAlignment="1">
      <alignment horizontal="right"/>
    </xf>
    <xf numFmtId="10" fontId="41" fillId="0" borderId="0" xfId="0" applyNumberFormat="1" applyFont="1" applyAlignment="1">
      <alignment horizontal="right"/>
    </xf>
    <xf numFmtId="4" fontId="37" fillId="0" borderId="0" xfId="0" applyNumberFormat="1" applyFont="1" applyAlignment="1">
      <alignment horizontal="right"/>
    </xf>
    <xf numFmtId="0" fontId="41" fillId="0" borderId="0" xfId="0" applyFont="1" applyAlignment="1">
      <alignment horizontal="center" vertical="center"/>
    </xf>
    <xf numFmtId="3" fontId="41" fillId="0" borderId="0" xfId="0" applyNumberFormat="1" applyFont="1" applyAlignment="1">
      <alignment horizontal="right"/>
    </xf>
    <xf numFmtId="0" fontId="37" fillId="0" borderId="0" xfId="0" applyFont="1" applyAlignment="1">
      <alignment vertical="top" wrapText="1"/>
    </xf>
    <xf numFmtId="3" fontId="37" fillId="0" borderId="0" xfId="0" applyNumberFormat="1" applyFont="1" applyAlignment="1">
      <alignment horizontal="right"/>
    </xf>
    <xf numFmtId="10" fontId="37" fillId="0" borderId="0" xfId="0" applyNumberFormat="1" applyFont="1" applyAlignment="1">
      <alignment horizontal="right"/>
    </xf>
    <xf numFmtId="0" fontId="38" fillId="0" borderId="0" xfId="0" applyFont="1"/>
    <xf numFmtId="0" fontId="41" fillId="0" borderId="0" xfId="0" applyFont="1" applyAlignment="1">
      <alignment vertical="top" wrapText="1"/>
    </xf>
    <xf numFmtId="4" fontId="37" fillId="0" borderId="0" xfId="0" applyNumberFormat="1" applyFont="1" applyAlignment="1">
      <alignment horizontal="center" vertical="center" wrapText="1"/>
    </xf>
    <xf numFmtId="3" fontId="37" fillId="0" borderId="0" xfId="0" applyNumberFormat="1" applyFont="1" applyAlignment="1">
      <alignment horizontal="right" vertical="center"/>
    </xf>
    <xf numFmtId="4" fontId="37" fillId="0" borderId="0" xfId="0" applyNumberFormat="1" applyFont="1" applyAlignment="1">
      <alignment horizontal="right" vertical="center"/>
    </xf>
    <xf numFmtId="0" fontId="31" fillId="0" borderId="0" xfId="0" applyFont="1" applyAlignment="1">
      <alignment horizontal="center" vertical="center"/>
    </xf>
    <xf numFmtId="4" fontId="32" fillId="0" borderId="0" xfId="0" applyNumberFormat="1" applyFont="1"/>
    <xf numFmtId="3" fontId="33" fillId="0" borderId="0" xfId="0" applyNumberFormat="1" applyFont="1" applyAlignment="1">
      <alignment horizontal="right"/>
    </xf>
    <xf numFmtId="0" fontId="43" fillId="0" borderId="0" xfId="0" applyFont="1"/>
    <xf numFmtId="0" fontId="44" fillId="0" borderId="0" xfId="0" applyFont="1"/>
    <xf numFmtId="3" fontId="41" fillId="0" borderId="0" xfId="0" applyNumberFormat="1" applyFont="1" applyAlignment="1">
      <alignment horizontal="right" vertical="center"/>
    </xf>
    <xf numFmtId="3" fontId="41" fillId="0" borderId="1" xfId="0" applyNumberFormat="1" applyFont="1" applyBorder="1"/>
    <xf numFmtId="10" fontId="42" fillId="0" borderId="1" xfId="4" applyNumberFormat="1" applyFont="1" applyFill="1" applyBorder="1" applyAlignment="1">
      <alignment horizontal="right"/>
    </xf>
    <xf numFmtId="10" fontId="41" fillId="0" borderId="1" xfId="0" applyNumberFormat="1" applyFont="1" applyBorder="1" applyAlignment="1">
      <alignment horizontal="right"/>
    </xf>
    <xf numFmtId="3" fontId="41" fillId="0" borderId="1" xfId="0" applyNumberFormat="1" applyFont="1" applyBorder="1" applyAlignment="1">
      <alignment horizontal="right"/>
    </xf>
    <xf numFmtId="0" fontId="41" fillId="0" borderId="0" xfId="0" applyFont="1" applyAlignment="1">
      <alignment horizontal="right"/>
    </xf>
    <xf numFmtId="3" fontId="37" fillId="0" borderId="2" xfId="0" applyNumberFormat="1" applyFont="1" applyBorder="1" applyAlignment="1">
      <alignment horizontal="right" vertical="center"/>
    </xf>
    <xf numFmtId="10" fontId="37" fillId="0" borderId="2" xfId="0" applyNumberFormat="1" applyFont="1" applyBorder="1" applyAlignment="1">
      <alignment horizontal="right" vertical="center"/>
    </xf>
    <xf numFmtId="0" fontId="46" fillId="0" borderId="3" xfId="0" applyFont="1" applyBorder="1"/>
    <xf numFmtId="0" fontId="46" fillId="0" borderId="3" xfId="0" applyFont="1" applyBorder="1" applyAlignment="1">
      <alignment horizontal="center"/>
    </xf>
    <xf numFmtId="17" fontId="9" fillId="0" borderId="3" xfId="0" applyNumberFormat="1" applyFont="1" applyBorder="1" applyAlignment="1">
      <alignment horizontal="right"/>
    </xf>
    <xf numFmtId="167" fontId="9" fillId="0" borderId="3" xfId="6" applyNumberFormat="1" applyFont="1" applyBorder="1"/>
    <xf numFmtId="0" fontId="47" fillId="4" borderId="0" xfId="0" applyFont="1" applyFill="1" applyAlignment="1">
      <alignment horizontal="center" vertical="center"/>
    </xf>
    <xf numFmtId="0" fontId="48" fillId="4" borderId="0" xfId="0" applyFont="1" applyFill="1" applyAlignment="1">
      <alignment horizontal="center" vertical="center"/>
    </xf>
    <xf numFmtId="0" fontId="49" fillId="0" borderId="0" xfId="0" applyFont="1"/>
    <xf numFmtId="0" fontId="50" fillId="4" borderId="0" xfId="0" applyFont="1" applyFill="1" applyAlignment="1">
      <alignment horizontal="center" vertical="center"/>
    </xf>
    <xf numFmtId="0" fontId="51" fillId="4" borderId="0" xfId="0" applyFont="1" applyFill="1" applyAlignment="1">
      <alignment horizontal="center" vertical="center"/>
    </xf>
    <xf numFmtId="0" fontId="27" fillId="0" borderId="0" xfId="0" applyFont="1" applyAlignment="1">
      <alignment horizontal="center"/>
    </xf>
    <xf numFmtId="0" fontId="26" fillId="0" borderId="0" xfId="0" applyFont="1" applyAlignment="1">
      <alignment horizontal="center"/>
    </xf>
    <xf numFmtId="0" fontId="11" fillId="0" borderId="0" xfId="0" applyFont="1" applyAlignment="1">
      <alignment horizontal="center"/>
    </xf>
    <xf numFmtId="0" fontId="10" fillId="0" borderId="0" xfId="0" applyFont="1" applyAlignment="1">
      <alignment horizontal="center"/>
    </xf>
    <xf numFmtId="0" fontId="3" fillId="0" borderId="4" xfId="0" applyFont="1" applyBorder="1" applyAlignment="1">
      <alignment horizontal="left" wrapText="1"/>
    </xf>
    <xf numFmtId="0" fontId="3" fillId="0" borderId="6" xfId="0" applyFont="1" applyBorder="1" applyAlignment="1">
      <alignment horizontal="left" wrapText="1"/>
    </xf>
    <xf numFmtId="0" fontId="3" fillId="0" borderId="4" xfId="0" applyFont="1" applyBorder="1" applyAlignment="1">
      <alignment horizontal="left" vertical="center" wrapText="1"/>
    </xf>
    <xf numFmtId="0" fontId="3" fillId="0" borderId="6" xfId="0" applyFont="1" applyBorder="1" applyAlignment="1">
      <alignment horizontal="left" vertical="center" wrapText="1"/>
    </xf>
    <xf numFmtId="0" fontId="2" fillId="0" borderId="0" xfId="0" applyFont="1" applyAlignment="1">
      <alignment horizontal="center"/>
    </xf>
    <xf numFmtId="0" fontId="3" fillId="0" borderId="5" xfId="0" applyFont="1" applyBorder="1" applyAlignment="1">
      <alignment horizontal="left" wrapText="1"/>
    </xf>
    <xf numFmtId="0" fontId="45" fillId="0" borderId="3" xfId="0" applyFont="1" applyBorder="1" applyAlignment="1">
      <alignment horizontal="center"/>
    </xf>
    <xf numFmtId="0" fontId="45" fillId="0" borderId="0" xfId="0" applyFont="1" applyAlignment="1">
      <alignment horizontal="center"/>
    </xf>
    <xf numFmtId="3" fontId="41" fillId="0" borderId="1" xfId="0" applyNumberFormat="1" applyFont="1" applyBorder="1" applyAlignment="1">
      <alignment horizontal="right" vertical="center"/>
    </xf>
  </cellXfs>
  <cellStyles count="7">
    <cellStyle name="Millares" xfId="6" builtinId="3"/>
    <cellStyle name="Millares [0]" xfId="1" builtinId="6"/>
    <cellStyle name="Normal" xfId="0" builtinId="0"/>
    <cellStyle name="Normal 2" xfId="3" xr:uid="{00000000-0005-0000-0000-000002000000}"/>
    <cellStyle name="Normal 3" xfId="2" xr:uid="{00000000-0005-0000-0000-000003000000}"/>
    <cellStyle name="Normal 4" xfId="5" xr:uid="{00000000-0005-0000-0000-000004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0" i="0" u="none" strike="noStrike" kern="1200" spc="0" baseline="0">
                <a:solidFill>
                  <a:sysClr val="windowText" lastClr="000000"/>
                </a:solidFill>
                <a:latin typeface="+mn-lt"/>
                <a:ea typeface="+mn-ea"/>
                <a:cs typeface="+mn-cs"/>
              </a:defRPr>
            </a:pPr>
            <a:r>
              <a:rPr lang="es-419" sz="2400" b="1">
                <a:solidFill>
                  <a:sysClr val="windowText" lastClr="000000"/>
                </a:solidFill>
                <a:latin typeface="Arial" panose="020B0604020202020204" pitchFamily="34" charset="0"/>
                <a:cs typeface="Arial" panose="020B0604020202020204" pitchFamily="34" charset="0"/>
              </a:rPr>
              <a:t>Estado</a:t>
            </a:r>
            <a:r>
              <a:rPr lang="es-419" sz="2400" b="1" baseline="0">
                <a:solidFill>
                  <a:sysClr val="windowText" lastClr="000000"/>
                </a:solidFill>
                <a:latin typeface="Arial" panose="020B0604020202020204" pitchFamily="34" charset="0"/>
                <a:cs typeface="Arial" panose="020B0604020202020204" pitchFamily="34" charset="0"/>
              </a:rPr>
              <a:t> de la Situación Financiera                          </a:t>
            </a:r>
          </a:p>
          <a:p>
            <a:pPr algn="ctr">
              <a:defRPr sz="2400">
                <a:solidFill>
                  <a:sysClr val="windowText" lastClr="000000"/>
                </a:solidFill>
              </a:defRPr>
            </a:pPr>
            <a:r>
              <a:rPr lang="es-419" sz="2400" b="1" baseline="0">
                <a:solidFill>
                  <a:sysClr val="windowText" lastClr="000000"/>
                </a:solidFill>
                <a:latin typeface="Arial" panose="020B0604020202020204" pitchFamily="34" charset="0"/>
                <a:cs typeface="Arial" panose="020B0604020202020204" pitchFamily="34" charset="0"/>
              </a:rPr>
              <a:t>(Millones de Pesos)</a:t>
            </a:r>
          </a:p>
        </c:rich>
      </c:tx>
      <c:layout>
        <c:manualLayout>
          <c:xMode val="edge"/>
          <c:yMode val="edge"/>
          <c:x val="0.25231788079470197"/>
          <c:y val="2.0408216467298249E-2"/>
        </c:manualLayout>
      </c:layout>
      <c:overlay val="0"/>
      <c:spPr>
        <a:noFill/>
        <a:ln>
          <a:noFill/>
        </a:ln>
        <a:effectLst/>
      </c:spPr>
      <c:txPr>
        <a:bodyPr rot="0" spcFirstLastPara="1" vertOverflow="ellipsis" vert="horz" wrap="square" anchor="ctr" anchorCtr="1"/>
        <a:lstStyle/>
        <a:p>
          <a:pPr algn="ctr">
            <a:defRPr sz="2400" b="0" i="0" u="none" strike="noStrike" kern="1200" spc="0" baseline="0">
              <a:solidFill>
                <a:sysClr val="windowText" lastClr="000000"/>
              </a:solidFill>
              <a:latin typeface="+mn-lt"/>
              <a:ea typeface="+mn-ea"/>
              <a:cs typeface="+mn-cs"/>
            </a:defRPr>
          </a:pPr>
          <a:endParaRPr lang="es-CO"/>
        </a:p>
      </c:txPr>
    </c:title>
    <c:autoTitleDeleted val="0"/>
    <c:plotArea>
      <c:layout>
        <c:manualLayout>
          <c:layoutTarget val="inner"/>
          <c:xMode val="edge"/>
          <c:yMode val="edge"/>
          <c:x val="1.7377564978969664E-2"/>
          <c:y val="0.22032744479855509"/>
          <c:w val="0.96524487004206072"/>
          <c:h val="0.61868865521229355"/>
        </c:manualLayout>
      </c:layout>
      <c:barChart>
        <c:barDir val="col"/>
        <c:grouping val="clustered"/>
        <c:varyColors val="0"/>
        <c:ser>
          <c:idx val="0"/>
          <c:order val="0"/>
          <c:tx>
            <c:strRef>
              <c:f>'graficas balance'!$A$3</c:f>
              <c:strCache>
                <c:ptCount val="1"/>
                <c:pt idx="0">
                  <c:v>mar-24</c:v>
                </c:pt>
              </c:strCache>
            </c:strRef>
          </c:tx>
          <c:spPr>
            <a:solidFill>
              <a:schemeClr val="accent1"/>
            </a:solidFill>
            <a:ln>
              <a:noFill/>
            </a:ln>
            <a:effectLst/>
            <a:scene3d>
              <a:camera prst="orthographicFront"/>
              <a:lightRig rig="threePt" dir="t"/>
            </a:scene3d>
            <a:sp3d>
              <a:bevelT/>
            </a:sp3d>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 balance'!$B$2:$D$2</c:f>
              <c:strCache>
                <c:ptCount val="3"/>
                <c:pt idx="0">
                  <c:v>ACTIVO</c:v>
                </c:pt>
                <c:pt idx="1">
                  <c:v>PASIVO</c:v>
                </c:pt>
                <c:pt idx="2">
                  <c:v>PATRIMONIO</c:v>
                </c:pt>
              </c:strCache>
            </c:strRef>
          </c:cat>
          <c:val>
            <c:numRef>
              <c:f>'graficas balance'!$B$3:$D$3</c:f>
              <c:numCache>
                <c:formatCode>[$$-240A]\ #,##0;\-[$$-240A]\ #,##0</c:formatCode>
                <c:ptCount val="3"/>
                <c:pt idx="0">
                  <c:v>397696.38282</c:v>
                </c:pt>
                <c:pt idx="1">
                  <c:v>58751.487299</c:v>
                </c:pt>
                <c:pt idx="2">
                  <c:v>338944.89552100003</c:v>
                </c:pt>
              </c:numCache>
            </c:numRef>
          </c:val>
          <c:extLst>
            <c:ext xmlns:c16="http://schemas.microsoft.com/office/drawing/2014/chart" uri="{C3380CC4-5D6E-409C-BE32-E72D297353CC}">
              <c16:uniqueId val="{00000000-D77E-4026-9E2B-64B313F8340D}"/>
            </c:ext>
          </c:extLst>
        </c:ser>
        <c:ser>
          <c:idx val="1"/>
          <c:order val="1"/>
          <c:tx>
            <c:strRef>
              <c:f>'graficas balance'!$A$4</c:f>
              <c:strCache>
                <c:ptCount val="1"/>
                <c:pt idx="0">
                  <c:v>mar-23</c:v>
                </c:pt>
              </c:strCache>
            </c:strRef>
          </c:tx>
          <c:spPr>
            <a:solidFill>
              <a:schemeClr val="accent2"/>
            </a:solidFill>
            <a:ln>
              <a:noFill/>
            </a:ln>
            <a:effectLst/>
            <a:scene3d>
              <a:camera prst="orthographicFront"/>
              <a:lightRig rig="threePt" dir="t"/>
            </a:scene3d>
            <a:sp3d>
              <a:bevelT/>
            </a:sp3d>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'graficas balance'!$B$2:$D$2</c:f>
              <c:strCache>
                <c:ptCount val="3"/>
                <c:pt idx="0">
                  <c:v>ACTIVO</c:v>
                </c:pt>
                <c:pt idx="1">
                  <c:v>PASIVO</c:v>
                </c:pt>
                <c:pt idx="2">
                  <c:v>PATRIMONIO</c:v>
                </c:pt>
              </c:strCache>
            </c:strRef>
          </c:cat>
          <c:val>
            <c:numRef>
              <c:f>'graficas balance'!$B$4:$D$4</c:f>
              <c:numCache>
                <c:formatCode>[$$-240A]\ #,##0;\-[$$-240A]\ #,##0</c:formatCode>
                <c:ptCount val="3"/>
                <c:pt idx="0">
                  <c:v>367293.99190199998</c:v>
                </c:pt>
                <c:pt idx="1">
                  <c:v>42064.702705000003</c:v>
                </c:pt>
                <c:pt idx="2">
                  <c:v>325229.28919699998</c:v>
                </c:pt>
              </c:numCache>
            </c:numRef>
          </c:val>
          <c:extLst>
            <c:ext xmlns:c16="http://schemas.microsoft.com/office/drawing/2014/chart" uri="{C3380CC4-5D6E-409C-BE32-E72D297353CC}">
              <c16:uniqueId val="{00000001-D77E-4026-9E2B-64B313F8340D}"/>
            </c:ext>
          </c:extLst>
        </c:ser>
        <c:dLbls>
          <c:dLblPos val="outEnd"/>
          <c:showLegendKey val="0"/>
          <c:showVal val="1"/>
          <c:showCatName val="0"/>
          <c:showSerName val="0"/>
          <c:showPercent val="0"/>
          <c:showBubbleSize val="0"/>
        </c:dLbls>
        <c:gapWidth val="219"/>
        <c:overlap val="-27"/>
        <c:axId val="550871232"/>
        <c:axId val="667930256"/>
      </c:barChart>
      <c:catAx>
        <c:axId val="55087123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1" i="0" u="none" strike="noStrike" kern="1200" baseline="0">
                <a:solidFill>
                  <a:sysClr val="windowText" lastClr="000000"/>
                </a:solidFill>
                <a:latin typeface="+mn-lt"/>
                <a:ea typeface="+mn-ea"/>
                <a:cs typeface="+mn-cs"/>
              </a:defRPr>
            </a:pPr>
            <a:endParaRPr lang="es-CO"/>
          </a:p>
        </c:txPr>
        <c:crossAx val="667930256"/>
        <c:crosses val="autoZero"/>
        <c:auto val="0"/>
        <c:lblAlgn val="ctr"/>
        <c:lblOffset val="100"/>
        <c:noMultiLvlLbl val="0"/>
      </c:catAx>
      <c:valAx>
        <c:axId val="667930256"/>
        <c:scaling>
          <c:orientation val="minMax"/>
        </c:scaling>
        <c:delete val="1"/>
        <c:axPos val="l"/>
        <c:numFmt formatCode="[$$-240A]\ #,##0;\-[$$-240A]\ #,##0" sourceLinked="1"/>
        <c:majorTickMark val="out"/>
        <c:minorTickMark val="none"/>
        <c:tickLblPos val="nextTo"/>
        <c:crossAx val="550871232"/>
        <c:crosses val="autoZero"/>
        <c:crossBetween val="between"/>
      </c:valAx>
      <c:spPr>
        <a:noFill/>
        <a:ln w="25400">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ysClr val="windowText" lastClr="000000"/>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0" i="0" u="none" strike="noStrike" kern="1200" spc="0" baseline="0">
                <a:solidFill>
                  <a:sysClr val="windowText" lastClr="000000"/>
                </a:solidFill>
                <a:latin typeface="+mn-lt"/>
                <a:ea typeface="+mn-ea"/>
                <a:cs typeface="+mn-cs"/>
              </a:defRPr>
            </a:pPr>
            <a:r>
              <a:rPr lang="es-419" sz="2400" b="1">
                <a:solidFill>
                  <a:sysClr val="windowText" lastClr="000000"/>
                </a:solidFill>
                <a:latin typeface="Arial" panose="020B0604020202020204" pitchFamily="34" charset="0"/>
                <a:cs typeface="Arial" panose="020B0604020202020204" pitchFamily="34" charset="0"/>
              </a:rPr>
              <a:t>ESTADO DE RESULTADOS</a:t>
            </a:r>
            <a:r>
              <a:rPr lang="es-419" sz="2400" b="1" baseline="0">
                <a:solidFill>
                  <a:sysClr val="windowText" lastClr="000000"/>
                </a:solidFill>
                <a:latin typeface="Arial" panose="020B0604020202020204" pitchFamily="34" charset="0"/>
                <a:cs typeface="Arial" panose="020B0604020202020204" pitchFamily="34" charset="0"/>
              </a:rPr>
              <a:t>                          </a:t>
            </a:r>
          </a:p>
          <a:p>
            <a:pPr algn="ctr">
              <a:defRPr sz="2400">
                <a:solidFill>
                  <a:sysClr val="windowText" lastClr="000000"/>
                </a:solidFill>
              </a:defRPr>
            </a:pPr>
            <a:r>
              <a:rPr lang="es-419" sz="2400" b="1" baseline="0">
                <a:solidFill>
                  <a:sysClr val="windowText" lastClr="000000"/>
                </a:solidFill>
                <a:latin typeface="Arial" panose="020B0604020202020204" pitchFamily="34" charset="0"/>
                <a:cs typeface="Arial" panose="020B0604020202020204" pitchFamily="34" charset="0"/>
              </a:rPr>
              <a:t>(Millones de Pesos)</a:t>
            </a:r>
          </a:p>
        </c:rich>
      </c:tx>
      <c:layout>
        <c:manualLayout>
          <c:xMode val="edge"/>
          <c:yMode val="edge"/>
          <c:x val="0.25231788079470197"/>
          <c:y val="2.0408216467298249E-2"/>
        </c:manualLayout>
      </c:layout>
      <c:overlay val="0"/>
      <c:spPr>
        <a:noFill/>
        <a:ln>
          <a:noFill/>
        </a:ln>
        <a:effectLst/>
      </c:spPr>
      <c:txPr>
        <a:bodyPr rot="0" spcFirstLastPara="1" vertOverflow="ellipsis" vert="horz" wrap="square" anchor="ctr" anchorCtr="1"/>
        <a:lstStyle/>
        <a:p>
          <a:pPr algn="ctr">
            <a:defRPr sz="2400" b="0" i="0" u="none" strike="noStrike" kern="1200" spc="0" baseline="0">
              <a:solidFill>
                <a:sysClr val="windowText" lastClr="000000"/>
              </a:solidFill>
              <a:latin typeface="+mn-lt"/>
              <a:ea typeface="+mn-ea"/>
              <a:cs typeface="+mn-cs"/>
            </a:defRPr>
          </a:pPr>
          <a:endParaRPr lang="es-CO"/>
        </a:p>
      </c:txPr>
    </c:title>
    <c:autoTitleDeleted val="0"/>
    <c:plotArea>
      <c:layout>
        <c:manualLayout>
          <c:layoutTarget val="inner"/>
          <c:xMode val="edge"/>
          <c:yMode val="edge"/>
          <c:x val="1.9905211289302404E-2"/>
          <c:y val="0.23076439470455343"/>
          <c:w val="0.96524487004206072"/>
          <c:h val="0.61868865521229355"/>
        </c:manualLayout>
      </c:layout>
      <c:barChart>
        <c:barDir val="col"/>
        <c:grouping val="clustered"/>
        <c:varyColors val="0"/>
        <c:ser>
          <c:idx val="0"/>
          <c:order val="0"/>
          <c:tx>
            <c:strRef>
              <c:f>'Grafica Estado Resultad'!$B$3</c:f>
              <c:strCache>
                <c:ptCount val="1"/>
                <c:pt idx="0">
                  <c:v>mar-24</c:v>
                </c:pt>
              </c:strCache>
            </c:strRef>
          </c:tx>
          <c:spPr>
            <a:solidFill>
              <a:schemeClr val="accent1"/>
            </a:solidFill>
            <a:ln>
              <a:noFill/>
            </a:ln>
            <a:effectLst/>
            <a:scene3d>
              <a:camera prst="orthographicFront"/>
              <a:lightRig rig="threePt" dir="t"/>
            </a:scene3d>
            <a:sp3d>
              <a:bevelT/>
            </a:sp3d>
          </c:spPr>
          <c:invertIfNegative val="0"/>
          <c:dLbls>
            <c:dLbl>
              <c:idx val="0"/>
              <c:layout>
                <c:manualLayout>
                  <c:x val="-4.7393359033553626E-3"/>
                  <c:y val="-8.5768973898561563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9D5-4886-A55D-DBC4CFCAB358}"/>
                </c:ext>
              </c:extLst>
            </c:dLbl>
            <c:dLbl>
              <c:idx val="2"/>
              <c:layout>
                <c:manualLayout>
                  <c:x val="-3.7914688170100283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9D5-4886-A55D-DBC4CFCAB358}"/>
                </c:ext>
              </c:extLst>
            </c:dLbl>
            <c:dLbl>
              <c:idx val="5"/>
              <c:layout>
                <c:manualLayout>
                  <c:x val="-7.5829376340199638E-3"/>
                  <c:y val="-9.567184751958575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9D5-4886-A55D-DBC4CFCAB358}"/>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Estado Resultad'!$C$2:$H$2</c:f>
              <c:strCache>
                <c:ptCount val="6"/>
                <c:pt idx="0">
                  <c:v>INGRESOS</c:v>
                </c:pt>
                <c:pt idx="1">
                  <c:v>COSTOS</c:v>
                </c:pt>
                <c:pt idx="2">
                  <c:v>GASTOS</c:v>
                </c:pt>
                <c:pt idx="3">
                  <c:v>O.GTOS</c:v>
                </c:pt>
                <c:pt idx="4">
                  <c:v>O.INGRES</c:v>
                </c:pt>
                <c:pt idx="5">
                  <c:v>RESULTADOS</c:v>
                </c:pt>
              </c:strCache>
            </c:strRef>
          </c:cat>
          <c:val>
            <c:numRef>
              <c:f>'Grafica Estado Resultad'!$C$3:$H$3</c:f>
              <c:numCache>
                <c:formatCode>[$$-240A]\ #,##0;\-[$$-240A]\ #,##0</c:formatCode>
                <c:ptCount val="6"/>
                <c:pt idx="0">
                  <c:v>64702.138035000004</c:v>
                </c:pt>
                <c:pt idx="1">
                  <c:v>47282.736875000002</c:v>
                </c:pt>
                <c:pt idx="2">
                  <c:v>3613.4853349999998</c:v>
                </c:pt>
                <c:pt idx="3">
                  <c:v>87.399770000000004</c:v>
                </c:pt>
                <c:pt idx="4">
                  <c:v>1000.015044</c:v>
                </c:pt>
                <c:pt idx="5">
                  <c:v>14718.531099</c:v>
                </c:pt>
              </c:numCache>
            </c:numRef>
          </c:val>
          <c:extLst>
            <c:ext xmlns:c16="http://schemas.microsoft.com/office/drawing/2014/chart" uri="{C3380CC4-5D6E-409C-BE32-E72D297353CC}">
              <c16:uniqueId val="{00000003-D9D5-4886-A55D-DBC4CFCAB358}"/>
            </c:ext>
          </c:extLst>
        </c:ser>
        <c:ser>
          <c:idx val="1"/>
          <c:order val="1"/>
          <c:tx>
            <c:strRef>
              <c:f>'Grafica Estado Resultad'!$B$4</c:f>
              <c:strCache>
                <c:ptCount val="1"/>
                <c:pt idx="0">
                  <c:v>mar-23</c:v>
                </c:pt>
              </c:strCache>
            </c:strRef>
          </c:tx>
          <c:spPr>
            <a:solidFill>
              <a:schemeClr val="accent2"/>
            </a:solidFill>
            <a:ln>
              <a:noFill/>
            </a:ln>
            <a:effectLst/>
            <a:scene3d>
              <a:camera prst="orthographicFront"/>
              <a:lightRig rig="threePt" dir="t"/>
            </a:scene3d>
            <a:sp3d>
              <a:bevelT/>
            </a:sp3d>
          </c:spPr>
          <c:invertIfNegative val="0"/>
          <c:dLbls>
            <c:dLbl>
              <c:idx val="0"/>
              <c:layout>
                <c:manualLayout>
                  <c:x val="9.478671806710668E-3"/>
                  <c:y val="8.5768973898561563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9D5-4886-A55D-DBC4CFCAB358}"/>
                </c:ext>
              </c:extLst>
            </c:dLbl>
            <c:dLbl>
              <c:idx val="1"/>
              <c:layout>
                <c:manualLayout>
                  <c:x val="2.0537122247873237E-2"/>
                  <c:y val="-2.3391808557018268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9D5-4886-A55D-DBC4CFCAB358}"/>
                </c:ext>
              </c:extLst>
            </c:dLbl>
            <c:dLbl>
              <c:idx val="2"/>
              <c:layout>
                <c:manualLayout>
                  <c:x val="1.0110583512026526E-2"/>
                  <c:y val="-2.60926234715279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9D5-4886-A55D-DBC4CFCAB358}"/>
                </c:ext>
              </c:extLst>
            </c:dLbl>
            <c:dLbl>
              <c:idx val="5"/>
              <c:layout>
                <c:manualLayout>
                  <c:x val="7.5829376340199638E-3"/>
                  <c:y val="0"/>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D9D5-4886-A55D-DBC4CFCAB358}"/>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'Grafica Estado Resultad'!$C$2:$H$2</c:f>
              <c:strCache>
                <c:ptCount val="6"/>
                <c:pt idx="0">
                  <c:v>INGRESOS</c:v>
                </c:pt>
                <c:pt idx="1">
                  <c:v>COSTOS</c:v>
                </c:pt>
                <c:pt idx="2">
                  <c:v>GASTOS</c:v>
                </c:pt>
                <c:pt idx="3">
                  <c:v>O.GTOS</c:v>
                </c:pt>
                <c:pt idx="4">
                  <c:v>O.INGRES</c:v>
                </c:pt>
                <c:pt idx="5">
                  <c:v>RESULTADOS</c:v>
                </c:pt>
              </c:strCache>
            </c:strRef>
          </c:cat>
          <c:val>
            <c:numRef>
              <c:f>'Grafica Estado Resultad'!$C$4:$H$4</c:f>
              <c:numCache>
                <c:formatCode>[$$-240A]\ #,##0;\-[$$-240A]\ #,##0</c:formatCode>
                <c:ptCount val="6"/>
                <c:pt idx="0">
                  <c:v>64882.738886610001</c:v>
                </c:pt>
                <c:pt idx="1">
                  <c:v>46961.253687660006</c:v>
                </c:pt>
                <c:pt idx="2">
                  <c:v>3537.9349769800001</c:v>
                </c:pt>
                <c:pt idx="3">
                  <c:v>25.903349969999997</c:v>
                </c:pt>
                <c:pt idx="4">
                  <c:v>898.36868800000002</c:v>
                </c:pt>
                <c:pt idx="5">
                  <c:v>15256.015559999996</c:v>
                </c:pt>
              </c:numCache>
            </c:numRef>
          </c:val>
          <c:extLst>
            <c:ext xmlns:c16="http://schemas.microsoft.com/office/drawing/2014/chart" uri="{C3380CC4-5D6E-409C-BE32-E72D297353CC}">
              <c16:uniqueId val="{00000008-D9D5-4886-A55D-DBC4CFCAB358}"/>
            </c:ext>
          </c:extLst>
        </c:ser>
        <c:dLbls>
          <c:dLblPos val="outEnd"/>
          <c:showLegendKey val="0"/>
          <c:showVal val="1"/>
          <c:showCatName val="0"/>
          <c:showSerName val="0"/>
          <c:showPercent val="0"/>
          <c:showBubbleSize val="0"/>
        </c:dLbls>
        <c:gapWidth val="219"/>
        <c:overlap val="-27"/>
        <c:axId val="550871232"/>
        <c:axId val="667930256"/>
      </c:barChart>
      <c:catAx>
        <c:axId val="55087123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1" i="0" u="none" strike="noStrike" kern="1200" baseline="0">
                <a:solidFill>
                  <a:schemeClr val="tx1">
                    <a:lumMod val="65000"/>
                    <a:lumOff val="35000"/>
                  </a:schemeClr>
                </a:solidFill>
                <a:latin typeface="+mn-lt"/>
                <a:ea typeface="+mn-ea"/>
                <a:cs typeface="+mn-cs"/>
              </a:defRPr>
            </a:pPr>
            <a:endParaRPr lang="es-CO"/>
          </a:p>
        </c:txPr>
        <c:crossAx val="667930256"/>
        <c:crosses val="autoZero"/>
        <c:auto val="0"/>
        <c:lblAlgn val="ctr"/>
        <c:lblOffset val="100"/>
        <c:noMultiLvlLbl val="0"/>
      </c:catAx>
      <c:valAx>
        <c:axId val="667930256"/>
        <c:scaling>
          <c:orientation val="minMax"/>
        </c:scaling>
        <c:delete val="1"/>
        <c:axPos val="l"/>
        <c:numFmt formatCode="[$$-240A]\ #,##0;\-[$$-240A]\ #,##0" sourceLinked="1"/>
        <c:majorTickMark val="out"/>
        <c:minorTickMark val="none"/>
        <c:tickLblPos val="nextTo"/>
        <c:crossAx val="550871232"/>
        <c:crosses val="autoZero"/>
        <c:crossBetween val="between"/>
      </c:valAx>
      <c:spPr>
        <a:noFill/>
        <a:ln w="25400">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emf"/><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5.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0</xdr:col>
      <xdr:colOff>1323974</xdr:colOff>
      <xdr:row>3</xdr:row>
      <xdr:rowOff>83110</xdr:rowOff>
    </xdr:to>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stretch>
          <a:fillRect/>
        </a:stretch>
      </xdr:blipFill>
      <xdr:spPr>
        <a:xfrm>
          <a:off x="57150" y="47625"/>
          <a:ext cx="1266824" cy="597460"/>
        </a:xfrm>
        <a:prstGeom prst="rect">
          <a:avLst/>
        </a:prstGeom>
      </xdr:spPr>
    </xdr:pic>
    <xdr:clientData/>
  </xdr:twoCellAnchor>
  <xdr:twoCellAnchor editAs="oneCell">
    <xdr:from>
      <xdr:col>8</xdr:col>
      <xdr:colOff>0</xdr:colOff>
      <xdr:row>31</xdr:row>
      <xdr:rowOff>0</xdr:rowOff>
    </xdr:from>
    <xdr:to>
      <xdr:col>8</xdr:col>
      <xdr:colOff>916781</xdr:colOff>
      <xdr:row>32</xdr:row>
      <xdr:rowOff>48815</xdr:rowOff>
    </xdr:to>
    <xdr:pic>
      <xdr:nvPicPr>
        <xdr:cNvPr id="2" name="Imagen 1">
          <a:extLst>
            <a:ext uri="{FF2B5EF4-FFF2-40B4-BE49-F238E27FC236}">
              <a16:creationId xmlns:a16="http://schemas.microsoft.com/office/drawing/2014/main" id="{2046F5D6-419F-4F66-AEC8-BB48B42B6EA5}"/>
            </a:ext>
          </a:extLst>
        </xdr:cNvPr>
        <xdr:cNvPicPr/>
      </xdr:nvPicPr>
      <xdr:blipFill>
        <a:blip xmlns:r="http://schemas.openxmlformats.org/officeDocument/2006/relationships" r:embed="rId2"/>
        <a:stretch>
          <a:fillRect/>
        </a:stretch>
      </xdr:blipFill>
      <xdr:spPr>
        <a:xfrm>
          <a:off x="6629400" y="6248400"/>
          <a:ext cx="916781" cy="2393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0</xdr:col>
      <xdr:colOff>1323974</xdr:colOff>
      <xdr:row>3</xdr:row>
      <xdr:rowOff>83110</xdr:rowOff>
    </xdr:to>
    <xdr:pic>
      <xdr:nvPicPr>
        <xdr:cNvPr id="6" name="Imagen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a:stretch>
          <a:fillRect/>
        </a:stretch>
      </xdr:blipFill>
      <xdr:spPr>
        <a:xfrm>
          <a:off x="57150" y="209550"/>
          <a:ext cx="1266824" cy="597460"/>
        </a:xfrm>
        <a:prstGeom prst="rect">
          <a:avLst/>
        </a:prstGeom>
      </xdr:spPr>
    </xdr:pic>
    <xdr:clientData/>
  </xdr:twoCellAnchor>
  <xdr:twoCellAnchor editAs="oneCell">
    <xdr:from>
      <xdr:col>7</xdr:col>
      <xdr:colOff>28575</xdr:colOff>
      <xdr:row>30</xdr:row>
      <xdr:rowOff>66675</xdr:rowOff>
    </xdr:from>
    <xdr:to>
      <xdr:col>8</xdr:col>
      <xdr:colOff>792956</xdr:colOff>
      <xdr:row>31</xdr:row>
      <xdr:rowOff>115490</xdr:rowOff>
    </xdr:to>
    <xdr:pic>
      <xdr:nvPicPr>
        <xdr:cNvPr id="2" name="Imagen 1">
          <a:extLst>
            <a:ext uri="{FF2B5EF4-FFF2-40B4-BE49-F238E27FC236}">
              <a16:creationId xmlns:a16="http://schemas.microsoft.com/office/drawing/2014/main" id="{FCCB2DA5-5D53-4026-ADA2-6F79797BD6BC}"/>
            </a:ext>
          </a:extLst>
        </xdr:cNvPr>
        <xdr:cNvPicPr/>
      </xdr:nvPicPr>
      <xdr:blipFill>
        <a:blip xmlns:r="http://schemas.openxmlformats.org/officeDocument/2006/relationships" r:embed="rId2"/>
        <a:stretch>
          <a:fillRect/>
        </a:stretch>
      </xdr:blipFill>
      <xdr:spPr>
        <a:xfrm>
          <a:off x="6810375" y="6029325"/>
          <a:ext cx="916781" cy="23931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928688</xdr:colOff>
      <xdr:row>2</xdr:row>
      <xdr:rowOff>56541</xdr:rowOff>
    </xdr:to>
    <xdr:pic>
      <xdr:nvPicPr>
        <xdr:cNvPr id="5" name="Imagen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a:stretch>
          <a:fillRect/>
        </a:stretch>
      </xdr:blipFill>
      <xdr:spPr>
        <a:xfrm>
          <a:off x="0" y="0"/>
          <a:ext cx="928688" cy="437541"/>
        </a:xfrm>
        <a:prstGeom prst="rect">
          <a:avLst/>
        </a:prstGeom>
      </xdr:spPr>
    </xdr:pic>
    <xdr:clientData/>
  </xdr:twoCellAnchor>
  <xdr:twoCellAnchor editAs="oneCell">
    <xdr:from>
      <xdr:col>7</xdr:col>
      <xdr:colOff>0</xdr:colOff>
      <xdr:row>31</xdr:row>
      <xdr:rowOff>39687</xdr:rowOff>
    </xdr:from>
    <xdr:to>
      <xdr:col>9</xdr:col>
      <xdr:colOff>337344</xdr:colOff>
      <xdr:row>34</xdr:row>
      <xdr:rowOff>32940</xdr:rowOff>
    </xdr:to>
    <xdr:pic>
      <xdr:nvPicPr>
        <xdr:cNvPr id="2" name="Imagen 1">
          <a:extLst>
            <a:ext uri="{FF2B5EF4-FFF2-40B4-BE49-F238E27FC236}">
              <a16:creationId xmlns:a16="http://schemas.microsoft.com/office/drawing/2014/main" id="{9DB8FCB6-6047-499E-AA9C-25890756FC88}"/>
            </a:ext>
          </a:extLst>
        </xdr:cNvPr>
        <xdr:cNvPicPr/>
      </xdr:nvPicPr>
      <xdr:blipFill>
        <a:blip xmlns:r="http://schemas.openxmlformats.org/officeDocument/2006/relationships" r:embed="rId2"/>
        <a:stretch>
          <a:fillRect/>
        </a:stretch>
      </xdr:blipFill>
      <xdr:spPr>
        <a:xfrm>
          <a:off x="5659438" y="5794375"/>
          <a:ext cx="1004094" cy="37425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75</xdr:row>
      <xdr:rowOff>154781</xdr:rowOff>
    </xdr:from>
    <xdr:to>
      <xdr:col>0</xdr:col>
      <xdr:colOff>916781</xdr:colOff>
      <xdr:row>77</xdr:row>
      <xdr:rowOff>89297</xdr:rowOff>
    </xdr:to>
    <xdr:pic>
      <xdr:nvPicPr>
        <xdr:cNvPr id="4" name="Imagen 3">
          <a:extLst>
            <a:ext uri="{FF2B5EF4-FFF2-40B4-BE49-F238E27FC236}">
              <a16:creationId xmlns:a16="http://schemas.microsoft.com/office/drawing/2014/main" id="{00000000-0008-0000-0300-000004000000}"/>
            </a:ext>
          </a:extLst>
        </xdr:cNvPr>
        <xdr:cNvPicPr/>
      </xdr:nvPicPr>
      <xdr:blipFill>
        <a:blip xmlns:r="http://schemas.openxmlformats.org/officeDocument/2006/relationships" r:embed="rId1"/>
        <a:stretch>
          <a:fillRect/>
        </a:stretch>
      </xdr:blipFill>
      <xdr:spPr>
        <a:xfrm>
          <a:off x="0" y="15972234"/>
          <a:ext cx="916781" cy="244078"/>
        </a:xfrm>
        <a:prstGeom prst="rect">
          <a:avLst/>
        </a:prstGeom>
      </xdr:spPr>
    </xdr:pic>
    <xdr:clientData/>
  </xdr:twoCellAnchor>
  <xdr:twoCellAnchor editAs="oneCell">
    <xdr:from>
      <xdr:col>0</xdr:col>
      <xdr:colOff>0</xdr:colOff>
      <xdr:row>75</xdr:row>
      <xdr:rowOff>154781</xdr:rowOff>
    </xdr:from>
    <xdr:to>
      <xdr:col>0</xdr:col>
      <xdr:colOff>916781</xdr:colOff>
      <xdr:row>77</xdr:row>
      <xdr:rowOff>89297</xdr:rowOff>
    </xdr:to>
    <xdr:pic>
      <xdr:nvPicPr>
        <xdr:cNvPr id="3" name="Imagen 2">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a:stretch>
          <a:fillRect/>
        </a:stretch>
      </xdr:blipFill>
      <xdr:spPr>
        <a:xfrm>
          <a:off x="0" y="15070931"/>
          <a:ext cx="916781" cy="2393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6</xdr:row>
      <xdr:rowOff>133348</xdr:rowOff>
    </xdr:from>
    <xdr:to>
      <xdr:col>7</xdr:col>
      <xdr:colOff>66674</xdr:colOff>
      <xdr:row>35</xdr:row>
      <xdr:rowOff>76199</xdr:rowOff>
    </xdr:to>
    <xdr:graphicFrame macro="">
      <xdr:nvGraphicFramePr>
        <xdr:cNvPr id="2" name="Gráfico 1">
          <a:extLst>
            <a:ext uri="{FF2B5EF4-FFF2-40B4-BE49-F238E27FC236}">
              <a16:creationId xmlns:a16="http://schemas.microsoft.com/office/drawing/2014/main" id="{C6E2E793-B282-4B75-A966-36E434F740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0</xdr:col>
          <xdr:colOff>752475</xdr:colOff>
          <xdr:row>12</xdr:row>
          <xdr:rowOff>28575</xdr:rowOff>
        </xdr:from>
        <xdr:to>
          <xdr:col>0</xdr:col>
          <xdr:colOff>752475</xdr:colOff>
          <xdr:row>13</xdr:row>
          <xdr:rowOff>57150</xdr:rowOff>
        </xdr:to>
        <xdr:pic>
          <xdr:nvPicPr>
            <xdr:cNvPr id="3" name="Imagen 2">
              <a:extLst>
                <a:ext uri="{FF2B5EF4-FFF2-40B4-BE49-F238E27FC236}">
                  <a16:creationId xmlns:a16="http://schemas.microsoft.com/office/drawing/2014/main" id="{ACCB6C29-1F03-4F48-BB7C-ADD9801F966B}"/>
                </a:ext>
              </a:extLst>
            </xdr:cNvPr>
            <xdr:cNvPicPr>
              <a:picLocks noChangeAspect="1" noChangeArrowheads="1"/>
              <a:extLst>
                <a:ext uri="{84589F7E-364E-4C9E-8A38-B11213B215E9}">
                  <a14:cameraTool cellRange="$J$6" spid="_x0000_s5145"/>
                </a:ext>
              </a:extLst>
            </xdr:cNvPicPr>
          </xdr:nvPicPr>
          <xdr:blipFill>
            <a:blip xmlns:r="http://schemas.openxmlformats.org/officeDocument/2006/relationships" r:embed="rId2"/>
            <a:srcRect/>
            <a:stretch>
              <a:fillRect/>
            </a:stretch>
          </xdr:blipFill>
          <xdr:spPr bwMode="auto">
            <a:xfrm>
              <a:off x="752475" y="2266950"/>
              <a:ext cx="0" cy="200025"/>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828675</xdr:colOff>
          <xdr:row>25</xdr:row>
          <xdr:rowOff>28575</xdr:rowOff>
        </xdr:from>
        <xdr:to>
          <xdr:col>2</xdr:col>
          <xdr:colOff>828675</xdr:colOff>
          <xdr:row>26</xdr:row>
          <xdr:rowOff>47625</xdr:rowOff>
        </xdr:to>
        <xdr:pic>
          <xdr:nvPicPr>
            <xdr:cNvPr id="4" name="Imagen 3">
              <a:extLst>
                <a:ext uri="{FF2B5EF4-FFF2-40B4-BE49-F238E27FC236}">
                  <a16:creationId xmlns:a16="http://schemas.microsoft.com/office/drawing/2014/main" id="{2BD230FB-7B1F-4592-81D8-5BDCBF207A09}"/>
                </a:ext>
              </a:extLst>
            </xdr:cNvPr>
            <xdr:cNvPicPr>
              <a:picLocks noChangeAspect="1" noChangeArrowheads="1"/>
              <a:extLst>
                <a:ext uri="{84589F7E-364E-4C9E-8A38-B11213B215E9}">
                  <a14:cameraTool cellRange="$K$6" spid="_x0000_s5146"/>
                </a:ext>
              </a:extLst>
            </xdr:cNvPicPr>
          </xdr:nvPicPr>
          <xdr:blipFill>
            <a:blip xmlns:r="http://schemas.openxmlformats.org/officeDocument/2006/relationships" r:embed="rId2"/>
            <a:srcRect/>
            <a:stretch>
              <a:fillRect/>
            </a:stretch>
          </xdr:blipFill>
          <xdr:spPr bwMode="auto">
            <a:xfrm>
              <a:off x="3276600" y="4600575"/>
              <a:ext cx="0" cy="200025"/>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13</xdr:row>
          <xdr:rowOff>142875</xdr:rowOff>
        </xdr:from>
        <xdr:to>
          <xdr:col>4</xdr:col>
          <xdr:colOff>438150</xdr:colOff>
          <xdr:row>14</xdr:row>
          <xdr:rowOff>171450</xdr:rowOff>
        </xdr:to>
        <xdr:pic>
          <xdr:nvPicPr>
            <xdr:cNvPr id="5" name="Imagen 4">
              <a:extLst>
                <a:ext uri="{FF2B5EF4-FFF2-40B4-BE49-F238E27FC236}">
                  <a16:creationId xmlns:a16="http://schemas.microsoft.com/office/drawing/2014/main" id="{39C15626-5599-426F-B32D-19412FC7B9CA}"/>
                </a:ext>
              </a:extLst>
            </xdr:cNvPr>
            <xdr:cNvPicPr>
              <a:picLocks noChangeAspect="1" noChangeArrowheads="1"/>
              <a:extLst>
                <a:ext uri="{84589F7E-364E-4C9E-8A38-B11213B215E9}">
                  <a14:cameraTool cellRange="$L$6" spid="_x0000_s5147"/>
                </a:ext>
              </a:extLst>
            </xdr:cNvPicPr>
          </xdr:nvPicPr>
          <xdr:blipFill>
            <a:blip xmlns:r="http://schemas.openxmlformats.org/officeDocument/2006/relationships" r:embed="rId2"/>
            <a:srcRect/>
            <a:stretch>
              <a:fillRect/>
            </a:stretch>
          </xdr:blipFill>
          <xdr:spPr bwMode="auto">
            <a:xfrm>
              <a:off x="5829300" y="2552700"/>
              <a:ext cx="0" cy="200025"/>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166688</xdr:colOff>
      <xdr:row>2</xdr:row>
      <xdr:rowOff>16853</xdr:rowOff>
    </xdr:to>
    <xdr:pic>
      <xdr:nvPicPr>
        <xdr:cNvPr id="2" name="Imagen 1">
          <a:extLst>
            <a:ext uri="{FF2B5EF4-FFF2-40B4-BE49-F238E27FC236}">
              <a16:creationId xmlns:a16="http://schemas.microsoft.com/office/drawing/2014/main" id="{49A5FC55-2F88-4E10-A56A-D1841BC7DAC5}"/>
            </a:ext>
          </a:extLst>
        </xdr:cNvPr>
        <xdr:cNvPicPr>
          <a:picLocks noChangeAspect="1"/>
        </xdr:cNvPicPr>
      </xdr:nvPicPr>
      <xdr:blipFill>
        <a:blip xmlns:r="http://schemas.openxmlformats.org/officeDocument/2006/relationships" r:embed="rId1"/>
        <a:stretch>
          <a:fillRect/>
        </a:stretch>
      </xdr:blipFill>
      <xdr:spPr>
        <a:xfrm>
          <a:off x="0" y="0"/>
          <a:ext cx="928688" cy="435953"/>
        </a:xfrm>
        <a:prstGeom prst="rect">
          <a:avLst/>
        </a:prstGeom>
      </xdr:spPr>
    </xdr:pic>
    <xdr:clientData/>
  </xdr:twoCellAnchor>
  <xdr:twoCellAnchor editAs="oneCell">
    <xdr:from>
      <xdr:col>0</xdr:col>
      <xdr:colOff>0</xdr:colOff>
      <xdr:row>31</xdr:row>
      <xdr:rowOff>134937</xdr:rowOff>
    </xdr:from>
    <xdr:to>
      <xdr:col>1</xdr:col>
      <xdr:colOff>242094</xdr:colOff>
      <xdr:row>33</xdr:row>
      <xdr:rowOff>159940</xdr:rowOff>
    </xdr:to>
    <xdr:pic>
      <xdr:nvPicPr>
        <xdr:cNvPr id="3" name="Imagen 2">
          <a:extLst>
            <a:ext uri="{FF2B5EF4-FFF2-40B4-BE49-F238E27FC236}">
              <a16:creationId xmlns:a16="http://schemas.microsoft.com/office/drawing/2014/main" id="{63311A85-C509-40F4-A674-1180491CE34B}"/>
            </a:ext>
          </a:extLst>
        </xdr:cNvPr>
        <xdr:cNvPicPr/>
      </xdr:nvPicPr>
      <xdr:blipFill>
        <a:blip xmlns:r="http://schemas.openxmlformats.org/officeDocument/2006/relationships" r:embed="rId2"/>
        <a:stretch>
          <a:fillRect/>
        </a:stretch>
      </xdr:blipFill>
      <xdr:spPr>
        <a:xfrm>
          <a:off x="0" y="5821362"/>
          <a:ext cx="1004094" cy="367903"/>
        </a:xfrm>
        <a:prstGeom prst="rect">
          <a:avLst/>
        </a:prstGeom>
      </xdr:spPr>
    </xdr:pic>
    <xdr:clientData/>
  </xdr:twoCellAnchor>
  <xdr:twoCellAnchor>
    <xdr:from>
      <xdr:col>0</xdr:col>
      <xdr:colOff>466723</xdr:colOff>
      <xdr:row>6</xdr:row>
      <xdr:rowOff>123823</xdr:rowOff>
    </xdr:from>
    <xdr:to>
      <xdr:col>10</xdr:col>
      <xdr:colOff>66674</xdr:colOff>
      <xdr:row>35</xdr:row>
      <xdr:rowOff>66674</xdr:rowOff>
    </xdr:to>
    <xdr:graphicFrame macro="">
      <xdr:nvGraphicFramePr>
        <xdr:cNvPr id="4" name="Gráfico 3">
          <a:extLst>
            <a:ext uri="{FF2B5EF4-FFF2-40B4-BE49-F238E27FC236}">
              <a16:creationId xmlns:a16="http://schemas.microsoft.com/office/drawing/2014/main" id="{AFE66989-102A-40AF-B685-0DDC1168F64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mc:AlternateContent xmlns:mc="http://schemas.openxmlformats.org/markup-compatibility/2006">
    <mc:Choice xmlns:a14="http://schemas.microsoft.com/office/drawing/2010/main" Requires="a14">
      <xdr:twoCellAnchor editAs="oneCell">
        <xdr:from>
          <xdr:col>1</xdr:col>
          <xdr:colOff>333375</xdr:colOff>
          <xdr:row>10</xdr:row>
          <xdr:rowOff>95250</xdr:rowOff>
        </xdr:from>
        <xdr:to>
          <xdr:col>1</xdr:col>
          <xdr:colOff>333375</xdr:colOff>
          <xdr:row>12</xdr:row>
          <xdr:rowOff>114300</xdr:rowOff>
        </xdr:to>
        <xdr:pic>
          <xdr:nvPicPr>
            <xdr:cNvPr id="5" name="Imagen 4">
              <a:extLst>
                <a:ext uri="{FF2B5EF4-FFF2-40B4-BE49-F238E27FC236}">
                  <a16:creationId xmlns:a16="http://schemas.microsoft.com/office/drawing/2014/main" id="{7B68C4B1-E801-423D-8B2A-3B1DBA716710}"/>
                </a:ext>
              </a:extLst>
            </xdr:cNvPr>
            <xdr:cNvPicPr>
              <a:picLocks noChangeAspect="1" noChangeArrowheads="1"/>
              <a:extLst>
                <a:ext uri="{84589F7E-364E-4C9E-8A38-B11213B215E9}">
                  <a14:cameraTool cellRange="$M$5" spid="_x0000_s6193"/>
                </a:ext>
              </a:extLst>
            </xdr:cNvPicPr>
          </xdr:nvPicPr>
          <xdr:blipFill>
            <a:blip xmlns:r="http://schemas.openxmlformats.org/officeDocument/2006/relationships" r:embed="rId4"/>
            <a:srcRect/>
            <a:stretch>
              <a:fillRect/>
            </a:stretch>
          </xdr:blipFill>
          <xdr:spPr bwMode="auto">
            <a:xfrm>
              <a:off x="1095375" y="2095500"/>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1085850</xdr:colOff>
          <xdr:row>15</xdr:row>
          <xdr:rowOff>9525</xdr:rowOff>
        </xdr:from>
        <xdr:to>
          <xdr:col>2</xdr:col>
          <xdr:colOff>1085850</xdr:colOff>
          <xdr:row>17</xdr:row>
          <xdr:rowOff>28575</xdr:rowOff>
        </xdr:to>
        <xdr:pic>
          <xdr:nvPicPr>
            <xdr:cNvPr id="6" name="Imagen 5">
              <a:extLst>
                <a:ext uri="{FF2B5EF4-FFF2-40B4-BE49-F238E27FC236}">
                  <a16:creationId xmlns:a16="http://schemas.microsoft.com/office/drawing/2014/main" id="{E42C9402-F0D3-4B52-A316-AB1A3DB3D4C6}"/>
                </a:ext>
              </a:extLst>
            </xdr:cNvPr>
            <xdr:cNvPicPr>
              <a:picLocks noChangeAspect="1" noChangeArrowheads="1"/>
              <a:extLst>
                <a:ext uri="{84589F7E-364E-4C9E-8A38-B11213B215E9}">
                  <a14:cameraTool cellRange="$N$5" spid="_x0000_s6194"/>
                </a:ext>
              </a:extLst>
            </xdr:cNvPicPr>
          </xdr:nvPicPr>
          <xdr:blipFill>
            <a:blip xmlns:r="http://schemas.openxmlformats.org/officeDocument/2006/relationships" r:embed="rId4"/>
            <a:srcRect/>
            <a:stretch>
              <a:fillRect/>
            </a:stretch>
          </xdr:blipFill>
          <xdr:spPr bwMode="auto">
            <a:xfrm>
              <a:off x="2771775" y="2867025"/>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1057275</xdr:colOff>
          <xdr:row>25</xdr:row>
          <xdr:rowOff>123825</xdr:rowOff>
        </xdr:from>
        <xdr:to>
          <xdr:col>3</xdr:col>
          <xdr:colOff>1057275</xdr:colOff>
          <xdr:row>27</xdr:row>
          <xdr:rowOff>142875</xdr:rowOff>
        </xdr:to>
        <xdr:pic>
          <xdr:nvPicPr>
            <xdr:cNvPr id="7" name="Imagen 6">
              <a:extLst>
                <a:ext uri="{FF2B5EF4-FFF2-40B4-BE49-F238E27FC236}">
                  <a16:creationId xmlns:a16="http://schemas.microsoft.com/office/drawing/2014/main" id="{CA2EA01C-887F-4454-8351-FB9BDE0103E0}"/>
                </a:ext>
              </a:extLst>
            </xdr:cNvPr>
            <xdr:cNvPicPr>
              <a:picLocks noChangeAspect="1" noChangeArrowheads="1"/>
              <a:extLst>
                <a:ext uri="{84589F7E-364E-4C9E-8A38-B11213B215E9}">
                  <a14:cameraTool cellRange="$O$5" spid="_x0000_s6195"/>
                </a:ext>
              </a:extLst>
            </xdr:cNvPicPr>
          </xdr:nvPicPr>
          <xdr:blipFill>
            <a:blip xmlns:r="http://schemas.openxmlformats.org/officeDocument/2006/relationships" r:embed="rId4"/>
            <a:srcRect/>
            <a:stretch>
              <a:fillRect/>
            </a:stretch>
          </xdr:blipFill>
          <xdr:spPr bwMode="auto">
            <a:xfrm>
              <a:off x="4267200" y="4695825"/>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1219200</xdr:colOff>
          <xdr:row>26</xdr:row>
          <xdr:rowOff>104775</xdr:rowOff>
        </xdr:from>
        <xdr:to>
          <xdr:col>4</xdr:col>
          <xdr:colOff>1219200</xdr:colOff>
          <xdr:row>28</xdr:row>
          <xdr:rowOff>123825</xdr:rowOff>
        </xdr:to>
        <xdr:pic>
          <xdr:nvPicPr>
            <xdr:cNvPr id="8" name="Imagen 7">
              <a:extLst>
                <a:ext uri="{FF2B5EF4-FFF2-40B4-BE49-F238E27FC236}">
                  <a16:creationId xmlns:a16="http://schemas.microsoft.com/office/drawing/2014/main" id="{6900742D-4DD8-4CE7-9FE3-30F77828512F}"/>
                </a:ext>
              </a:extLst>
            </xdr:cNvPr>
            <xdr:cNvPicPr>
              <a:picLocks noChangeAspect="1" noChangeArrowheads="1"/>
              <a:extLst>
                <a:ext uri="{84589F7E-364E-4C9E-8A38-B11213B215E9}">
                  <a14:cameraTool cellRange="$P$5" spid="_x0000_s6196"/>
                </a:ext>
              </a:extLst>
            </xdr:cNvPicPr>
          </xdr:nvPicPr>
          <xdr:blipFill>
            <a:blip xmlns:r="http://schemas.openxmlformats.org/officeDocument/2006/relationships" r:embed="rId4"/>
            <a:srcRect/>
            <a:stretch>
              <a:fillRect/>
            </a:stretch>
          </xdr:blipFill>
          <xdr:spPr bwMode="auto">
            <a:xfrm>
              <a:off x="5848350" y="4848225"/>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609600</xdr:colOff>
          <xdr:row>26</xdr:row>
          <xdr:rowOff>95250</xdr:rowOff>
        </xdr:from>
        <xdr:to>
          <xdr:col>6</xdr:col>
          <xdr:colOff>609600</xdr:colOff>
          <xdr:row>28</xdr:row>
          <xdr:rowOff>114300</xdr:rowOff>
        </xdr:to>
        <xdr:pic>
          <xdr:nvPicPr>
            <xdr:cNvPr id="9" name="Imagen 8">
              <a:extLst>
                <a:ext uri="{FF2B5EF4-FFF2-40B4-BE49-F238E27FC236}">
                  <a16:creationId xmlns:a16="http://schemas.microsoft.com/office/drawing/2014/main" id="{17098B62-7456-4EB0-94B9-00F7EE48098C}"/>
                </a:ext>
              </a:extLst>
            </xdr:cNvPr>
            <xdr:cNvPicPr>
              <a:picLocks noChangeAspect="1" noChangeArrowheads="1"/>
              <a:extLst>
                <a:ext uri="{84589F7E-364E-4C9E-8A38-B11213B215E9}">
                  <a14:cameraTool cellRange="$Q$5" spid="_x0000_s6197"/>
                </a:ext>
              </a:extLst>
            </xdr:cNvPicPr>
          </xdr:nvPicPr>
          <xdr:blipFill>
            <a:blip xmlns:r="http://schemas.openxmlformats.org/officeDocument/2006/relationships" r:embed="rId4"/>
            <a:srcRect/>
            <a:stretch>
              <a:fillRect/>
            </a:stretch>
          </xdr:blipFill>
          <xdr:spPr bwMode="auto">
            <a:xfrm>
              <a:off x="7524750" y="4838700"/>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123825</xdr:colOff>
          <xdr:row>22</xdr:row>
          <xdr:rowOff>104775</xdr:rowOff>
        </xdr:from>
        <xdr:to>
          <xdr:col>8</xdr:col>
          <xdr:colOff>123825</xdr:colOff>
          <xdr:row>24</xdr:row>
          <xdr:rowOff>123825</xdr:rowOff>
        </xdr:to>
        <xdr:pic>
          <xdr:nvPicPr>
            <xdr:cNvPr id="10" name="Imagen 9">
              <a:extLst>
                <a:ext uri="{FF2B5EF4-FFF2-40B4-BE49-F238E27FC236}">
                  <a16:creationId xmlns:a16="http://schemas.microsoft.com/office/drawing/2014/main" id="{8294AE46-23FA-48C9-9F2B-20ACDE03E44F}"/>
                </a:ext>
              </a:extLst>
            </xdr:cNvPr>
            <xdr:cNvPicPr>
              <a:picLocks noChangeAspect="1" noChangeArrowheads="1"/>
              <a:extLst>
                <a:ext uri="{84589F7E-364E-4C9E-8A38-B11213B215E9}">
                  <a14:cameraTool cellRange="$R$5" spid="_x0000_s6198"/>
                </a:ext>
              </a:extLst>
            </xdr:cNvPicPr>
          </xdr:nvPicPr>
          <xdr:blipFill>
            <a:blip xmlns:r="http://schemas.openxmlformats.org/officeDocument/2006/relationships" r:embed="rId4"/>
            <a:srcRect/>
            <a:stretch>
              <a:fillRect/>
            </a:stretch>
          </xdr:blipFill>
          <xdr:spPr bwMode="auto">
            <a:xfrm>
              <a:off x="9048750" y="4162425"/>
              <a:ext cx="0" cy="361950"/>
            </a:xfrm>
            <a:prstGeom prst="rect">
              <a:avLst/>
            </a:prstGeom>
            <a:noFill/>
            <a:scene3d>
              <a:camera prst="orthographicFront"/>
              <a:lightRig rig="threePt" dir="t"/>
            </a:scene3d>
            <a:sp3d>
              <a:bevelT/>
            </a:sp3d>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0</xdr:row>
      <xdr:rowOff>0</xdr:rowOff>
    </xdr:from>
    <xdr:to>
      <xdr:col>1</xdr:col>
      <xdr:colOff>166688</xdr:colOff>
      <xdr:row>2</xdr:row>
      <xdr:rowOff>18441</xdr:rowOff>
    </xdr:to>
    <xdr:pic>
      <xdr:nvPicPr>
        <xdr:cNvPr id="11" name="Imagen 10">
          <a:extLst>
            <a:ext uri="{FF2B5EF4-FFF2-40B4-BE49-F238E27FC236}">
              <a16:creationId xmlns:a16="http://schemas.microsoft.com/office/drawing/2014/main" id="{10521238-1883-4BB2-9445-C3A43ACA92D3}"/>
            </a:ext>
          </a:extLst>
        </xdr:cNvPr>
        <xdr:cNvPicPr>
          <a:picLocks noChangeAspect="1"/>
        </xdr:cNvPicPr>
      </xdr:nvPicPr>
      <xdr:blipFill>
        <a:blip xmlns:r="http://schemas.openxmlformats.org/officeDocument/2006/relationships" r:embed="rId1"/>
        <a:stretch>
          <a:fillRect/>
        </a:stretch>
      </xdr:blipFill>
      <xdr:spPr>
        <a:xfrm>
          <a:off x="0" y="0"/>
          <a:ext cx="928688" cy="4375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IMPLEMENTACION%20NICSP%20-%20ITM\NICSP\NOTAS%20Y%20REVELACIONES%20NICSP\Estados%20Financieros%20EES%20%20y%20hojas%20de%20trabajo%20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ESTADOS%20CONTABLES%20ITM%202021%20VS%202020\Estados%20Financieros%20a%20Dic%2031%202021%20OK.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todo\BALANCE%20DBRE%202017\BALANCE%20DBRE%202017%20BANCOS%20ultimo%20sandr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F enero 2018"/>
      <sheetName val="ERI enero 2018"/>
      <sheetName val="ESF fbro 2018"/>
      <sheetName val="ERI fbro 2018"/>
      <sheetName val="HOJA TRABAJO FBRO"/>
      <sheetName val="ESF MARZO "/>
      <sheetName val="ERI MARZO"/>
      <sheetName val="hoja trabajo marzo"/>
      <sheetName val="bancos marzo corriente"/>
      <sheetName val="ERI ABRIL "/>
      <sheetName val="ESF ABRIL"/>
      <sheetName val="hoja de trabajo abril"/>
      <sheetName val="bancos clasific.abril"/>
      <sheetName val="ERI MAYO"/>
      <sheetName val="ESF MAYO"/>
      <sheetName val="hoja de trabajo mayo"/>
      <sheetName val="bancos clasific mayo"/>
      <sheetName val="hoja de trabajo junio"/>
      <sheetName val="bancos junio"/>
      <sheetName val="clasificacion bancos junio"/>
      <sheetName val="ERI JULIO"/>
      <sheetName val="ESF JULIO"/>
      <sheetName val="hoja de trabajo julio"/>
      <sheetName val="clasificacion bancos julio"/>
      <sheetName val="ERI AGOSTO "/>
      <sheetName val="ESF AGOSTO"/>
      <sheetName val="conciliacion enero"/>
      <sheetName val="conciliacion fbro"/>
      <sheetName val="conciliacion abril"/>
      <sheetName val="conciliacion julio 2018"/>
      <sheetName val="hoja trabajo Agto"/>
      <sheetName val="ERI SEPT"/>
      <sheetName val="ESF SEPT"/>
      <sheetName val="bce prueba ctas disponible"/>
      <sheetName val="hoja trabajo octubre "/>
      <sheetName val="hoja trabajo dic2018"/>
      <sheetName val="NOTAS DBRE 2017"/>
      <sheetName val="Hoja2"/>
      <sheetName val="ERI DBRE 2018"/>
      <sheetName val="BANCOS"/>
      <sheetName val="ESF DBRE 2018"/>
      <sheetName val="conciliacion mayo"/>
      <sheetName val="conciliacion junio"/>
      <sheetName val="ECP"/>
      <sheetName val="Aj transic"/>
    </sheetNames>
    <sheetDataSet>
      <sheetData sheetId="0" refreshError="1">
        <row r="4">
          <cell r="A4" t="str">
            <v>INSTITUTO TECNOLÓGICO METROPOLITANO</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IVO nicsp"/>
      <sheetName val="PASIVO nicsp"/>
      <sheetName val="ESTADO DE PYG"/>
      <sheetName val="INDICADORES"/>
      <sheetName val="situracion 2021"/>
      <sheetName val="Impacto Utilidad 2021"/>
      <sheetName val="Transferencias"/>
    </sheetNames>
    <sheetDataSet>
      <sheetData sheetId="0" refreshError="1">
        <row r="10">
          <cell r="C10">
            <v>5735290323</v>
          </cell>
        </row>
        <row r="12">
          <cell r="C12">
            <v>675911032</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6"/>
      <sheetName val="ACTIVO"/>
      <sheetName val="PASIVO y PATRIMONIO"/>
      <sheetName val="INDICADORES"/>
      <sheetName val="ESTADO DE RESULTADOS "/>
      <sheetName val="PYG INGRESO DIFERIDO"/>
      <sheetName val="comodatos dic 2017"/>
      <sheetName val="Hoja1"/>
      <sheetName val="Hoja2"/>
      <sheetName val="bancos"/>
      <sheetName val="Hoja3"/>
      <sheetName val="Hoja4"/>
      <sheetName val="Hoja5"/>
    </sheetNames>
    <sheetDataSet>
      <sheetData sheetId="0"/>
      <sheetData sheetId="1">
        <row r="12">
          <cell r="C12">
            <v>625509651</v>
          </cell>
        </row>
      </sheetData>
      <sheetData sheetId="2"/>
      <sheetData sheetId="3">
        <row r="11">
          <cell r="C11">
            <v>42074714023</v>
          </cell>
        </row>
      </sheetData>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M38"/>
  <sheetViews>
    <sheetView workbookViewId="0">
      <selection activeCell="I19" sqref="I19"/>
    </sheetView>
  </sheetViews>
  <sheetFormatPr baseColWidth="10" defaultRowHeight="14.25" x14ac:dyDescent="0.2"/>
  <cols>
    <col min="1" max="1" width="31.5703125" style="59" customWidth="1"/>
    <col min="2" max="2" width="6.5703125" style="59" customWidth="1"/>
    <col min="3" max="3" width="17.5703125" style="60" customWidth="1"/>
    <col min="4" max="4" width="6.140625" style="59" customWidth="1"/>
    <col min="5" max="5" width="17.85546875" style="59" customWidth="1"/>
    <col min="6" max="6" width="6" style="59" customWidth="1"/>
    <col min="7" max="7" width="10.85546875" style="59" customWidth="1"/>
    <col min="8" max="8" width="2.85546875" style="59" customWidth="1"/>
    <col min="9" max="9" width="16.85546875" style="59" customWidth="1"/>
    <col min="10" max="10" width="4.7109375" style="59" customWidth="1"/>
    <col min="11" max="11" width="22.140625" style="59" customWidth="1"/>
    <col min="12" max="12" width="20.42578125" style="59" bestFit="1" customWidth="1"/>
    <col min="13" max="13" width="17.85546875" style="59" bestFit="1" customWidth="1"/>
    <col min="14" max="254" width="11.42578125" style="59"/>
    <col min="255" max="255" width="33.5703125" style="59" customWidth="1"/>
    <col min="256" max="256" width="4.85546875" style="59" customWidth="1"/>
    <col min="257" max="257" width="16" style="59" customWidth="1"/>
    <col min="258" max="258" width="0.85546875" style="59" customWidth="1"/>
    <col min="259" max="259" width="15.28515625" style="59" customWidth="1"/>
    <col min="260" max="260" width="5" style="59" customWidth="1"/>
    <col min="261" max="261" width="9.140625" style="59" customWidth="1"/>
    <col min="262" max="262" width="1" style="59" customWidth="1"/>
    <col min="263" max="263" width="14.85546875" style="59" bestFit="1" customWidth="1"/>
    <col min="264" max="264" width="10.42578125" style="59" customWidth="1"/>
    <col min="265" max="265" width="13.28515625" style="59" bestFit="1" customWidth="1"/>
    <col min="266" max="266" width="12.28515625" style="59" bestFit="1" customWidth="1"/>
    <col min="267" max="268" width="13.28515625" style="59" bestFit="1" customWidth="1"/>
    <col min="269" max="510" width="11.42578125" style="59"/>
    <col min="511" max="511" width="33.5703125" style="59" customWidth="1"/>
    <col min="512" max="512" width="4.85546875" style="59" customWidth="1"/>
    <col min="513" max="513" width="16" style="59" customWidth="1"/>
    <col min="514" max="514" width="0.85546875" style="59" customWidth="1"/>
    <col min="515" max="515" width="15.28515625" style="59" customWidth="1"/>
    <col min="516" max="516" width="5" style="59" customWidth="1"/>
    <col min="517" max="517" width="9.140625" style="59" customWidth="1"/>
    <col min="518" max="518" width="1" style="59" customWidth="1"/>
    <col min="519" max="519" width="14.85546875" style="59" bestFit="1" customWidth="1"/>
    <col min="520" max="520" width="10.42578125" style="59" customWidth="1"/>
    <col min="521" max="521" width="13.28515625" style="59" bestFit="1" customWidth="1"/>
    <col min="522" max="522" width="12.28515625" style="59" bestFit="1" customWidth="1"/>
    <col min="523" max="524" width="13.28515625" style="59" bestFit="1" customWidth="1"/>
    <col min="525" max="766" width="11.42578125" style="59"/>
    <col min="767" max="767" width="33.5703125" style="59" customWidth="1"/>
    <col min="768" max="768" width="4.85546875" style="59" customWidth="1"/>
    <col min="769" max="769" width="16" style="59" customWidth="1"/>
    <col min="770" max="770" width="0.85546875" style="59" customWidth="1"/>
    <col min="771" max="771" width="15.28515625" style="59" customWidth="1"/>
    <col min="772" max="772" width="5" style="59" customWidth="1"/>
    <col min="773" max="773" width="9.140625" style="59" customWidth="1"/>
    <col min="774" max="774" width="1" style="59" customWidth="1"/>
    <col min="775" max="775" width="14.85546875" style="59" bestFit="1" customWidth="1"/>
    <col min="776" max="776" width="10.42578125" style="59" customWidth="1"/>
    <col min="777" max="777" width="13.28515625" style="59" bestFit="1" customWidth="1"/>
    <col min="778" max="778" width="12.28515625" style="59" bestFit="1" customWidth="1"/>
    <col min="779" max="780" width="13.28515625" style="59" bestFit="1" customWidth="1"/>
    <col min="781" max="1022" width="11.42578125" style="59"/>
    <col min="1023" max="1023" width="33.5703125" style="59" customWidth="1"/>
    <col min="1024" max="1024" width="4.85546875" style="59" customWidth="1"/>
    <col min="1025" max="1025" width="16" style="59" customWidth="1"/>
    <col min="1026" max="1026" width="0.85546875" style="59" customWidth="1"/>
    <col min="1027" max="1027" width="15.28515625" style="59" customWidth="1"/>
    <col min="1028" max="1028" width="5" style="59" customWidth="1"/>
    <col min="1029" max="1029" width="9.140625" style="59" customWidth="1"/>
    <col min="1030" max="1030" width="1" style="59" customWidth="1"/>
    <col min="1031" max="1031" width="14.85546875" style="59" bestFit="1" customWidth="1"/>
    <col min="1032" max="1032" width="10.42578125" style="59" customWidth="1"/>
    <col min="1033" max="1033" width="13.28515625" style="59" bestFit="1" customWidth="1"/>
    <col min="1034" max="1034" width="12.28515625" style="59" bestFit="1" customWidth="1"/>
    <col min="1035" max="1036" width="13.28515625" style="59" bestFit="1" customWidth="1"/>
    <col min="1037" max="1278" width="11.42578125" style="59"/>
    <col min="1279" max="1279" width="33.5703125" style="59" customWidth="1"/>
    <col min="1280" max="1280" width="4.85546875" style="59" customWidth="1"/>
    <col min="1281" max="1281" width="16" style="59" customWidth="1"/>
    <col min="1282" max="1282" width="0.85546875" style="59" customWidth="1"/>
    <col min="1283" max="1283" width="15.28515625" style="59" customWidth="1"/>
    <col min="1284" max="1284" width="5" style="59" customWidth="1"/>
    <col min="1285" max="1285" width="9.140625" style="59" customWidth="1"/>
    <col min="1286" max="1286" width="1" style="59" customWidth="1"/>
    <col min="1287" max="1287" width="14.85546875" style="59" bestFit="1" customWidth="1"/>
    <col min="1288" max="1288" width="10.42578125" style="59" customWidth="1"/>
    <col min="1289" max="1289" width="13.28515625" style="59" bestFit="1" customWidth="1"/>
    <col min="1290" max="1290" width="12.28515625" style="59" bestFit="1" customWidth="1"/>
    <col min="1291" max="1292" width="13.28515625" style="59" bestFit="1" customWidth="1"/>
    <col min="1293" max="1534" width="11.42578125" style="59"/>
    <col min="1535" max="1535" width="33.5703125" style="59" customWidth="1"/>
    <col min="1536" max="1536" width="4.85546875" style="59" customWidth="1"/>
    <col min="1537" max="1537" width="16" style="59" customWidth="1"/>
    <col min="1538" max="1538" width="0.85546875" style="59" customWidth="1"/>
    <col min="1539" max="1539" width="15.28515625" style="59" customWidth="1"/>
    <col min="1540" max="1540" width="5" style="59" customWidth="1"/>
    <col min="1541" max="1541" width="9.140625" style="59" customWidth="1"/>
    <col min="1542" max="1542" width="1" style="59" customWidth="1"/>
    <col min="1543" max="1543" width="14.85546875" style="59" bestFit="1" customWidth="1"/>
    <col min="1544" max="1544" width="10.42578125" style="59" customWidth="1"/>
    <col min="1545" max="1545" width="13.28515625" style="59" bestFit="1" customWidth="1"/>
    <col min="1546" max="1546" width="12.28515625" style="59" bestFit="1" customWidth="1"/>
    <col min="1547" max="1548" width="13.28515625" style="59" bestFit="1" customWidth="1"/>
    <col min="1549" max="1790" width="11.42578125" style="59"/>
    <col min="1791" max="1791" width="33.5703125" style="59" customWidth="1"/>
    <col min="1792" max="1792" width="4.85546875" style="59" customWidth="1"/>
    <col min="1793" max="1793" width="16" style="59" customWidth="1"/>
    <col min="1794" max="1794" width="0.85546875" style="59" customWidth="1"/>
    <col min="1795" max="1795" width="15.28515625" style="59" customWidth="1"/>
    <col min="1796" max="1796" width="5" style="59" customWidth="1"/>
    <col min="1797" max="1797" width="9.140625" style="59" customWidth="1"/>
    <col min="1798" max="1798" width="1" style="59" customWidth="1"/>
    <col min="1799" max="1799" width="14.85546875" style="59" bestFit="1" customWidth="1"/>
    <col min="1800" max="1800" width="10.42578125" style="59" customWidth="1"/>
    <col min="1801" max="1801" width="13.28515625" style="59" bestFit="1" customWidth="1"/>
    <col min="1802" max="1802" width="12.28515625" style="59" bestFit="1" customWidth="1"/>
    <col min="1803" max="1804" width="13.28515625" style="59" bestFit="1" customWidth="1"/>
    <col min="1805" max="2046" width="11.42578125" style="59"/>
    <col min="2047" max="2047" width="33.5703125" style="59" customWidth="1"/>
    <col min="2048" max="2048" width="4.85546875" style="59" customWidth="1"/>
    <col min="2049" max="2049" width="16" style="59" customWidth="1"/>
    <col min="2050" max="2050" width="0.85546875" style="59" customWidth="1"/>
    <col min="2051" max="2051" width="15.28515625" style="59" customWidth="1"/>
    <col min="2052" max="2052" width="5" style="59" customWidth="1"/>
    <col min="2053" max="2053" width="9.140625" style="59" customWidth="1"/>
    <col min="2054" max="2054" width="1" style="59" customWidth="1"/>
    <col min="2055" max="2055" width="14.85546875" style="59" bestFit="1" customWidth="1"/>
    <col min="2056" max="2056" width="10.42578125" style="59" customWidth="1"/>
    <col min="2057" max="2057" width="13.28515625" style="59" bestFit="1" customWidth="1"/>
    <col min="2058" max="2058" width="12.28515625" style="59" bestFit="1" customWidth="1"/>
    <col min="2059" max="2060" width="13.28515625" style="59" bestFit="1" customWidth="1"/>
    <col min="2061" max="2302" width="11.42578125" style="59"/>
    <col min="2303" max="2303" width="33.5703125" style="59" customWidth="1"/>
    <col min="2304" max="2304" width="4.85546875" style="59" customWidth="1"/>
    <col min="2305" max="2305" width="16" style="59" customWidth="1"/>
    <col min="2306" max="2306" width="0.85546875" style="59" customWidth="1"/>
    <col min="2307" max="2307" width="15.28515625" style="59" customWidth="1"/>
    <col min="2308" max="2308" width="5" style="59" customWidth="1"/>
    <col min="2309" max="2309" width="9.140625" style="59" customWidth="1"/>
    <col min="2310" max="2310" width="1" style="59" customWidth="1"/>
    <col min="2311" max="2311" width="14.85546875" style="59" bestFit="1" customWidth="1"/>
    <col min="2312" max="2312" width="10.42578125" style="59" customWidth="1"/>
    <col min="2313" max="2313" width="13.28515625" style="59" bestFit="1" customWidth="1"/>
    <col min="2314" max="2314" width="12.28515625" style="59" bestFit="1" customWidth="1"/>
    <col min="2315" max="2316" width="13.28515625" style="59" bestFit="1" customWidth="1"/>
    <col min="2317" max="2558" width="11.42578125" style="59"/>
    <col min="2559" max="2559" width="33.5703125" style="59" customWidth="1"/>
    <col min="2560" max="2560" width="4.85546875" style="59" customWidth="1"/>
    <col min="2561" max="2561" width="16" style="59" customWidth="1"/>
    <col min="2562" max="2562" width="0.85546875" style="59" customWidth="1"/>
    <col min="2563" max="2563" width="15.28515625" style="59" customWidth="1"/>
    <col min="2564" max="2564" width="5" style="59" customWidth="1"/>
    <col min="2565" max="2565" width="9.140625" style="59" customWidth="1"/>
    <col min="2566" max="2566" width="1" style="59" customWidth="1"/>
    <col min="2567" max="2567" width="14.85546875" style="59" bestFit="1" customWidth="1"/>
    <col min="2568" max="2568" width="10.42578125" style="59" customWidth="1"/>
    <col min="2569" max="2569" width="13.28515625" style="59" bestFit="1" customWidth="1"/>
    <col min="2570" max="2570" width="12.28515625" style="59" bestFit="1" customWidth="1"/>
    <col min="2571" max="2572" width="13.28515625" style="59" bestFit="1" customWidth="1"/>
    <col min="2573" max="2814" width="11.42578125" style="59"/>
    <col min="2815" max="2815" width="33.5703125" style="59" customWidth="1"/>
    <col min="2816" max="2816" width="4.85546875" style="59" customWidth="1"/>
    <col min="2817" max="2817" width="16" style="59" customWidth="1"/>
    <col min="2818" max="2818" width="0.85546875" style="59" customWidth="1"/>
    <col min="2819" max="2819" width="15.28515625" style="59" customWidth="1"/>
    <col min="2820" max="2820" width="5" style="59" customWidth="1"/>
    <col min="2821" max="2821" width="9.140625" style="59" customWidth="1"/>
    <col min="2822" max="2822" width="1" style="59" customWidth="1"/>
    <col min="2823" max="2823" width="14.85546875" style="59" bestFit="1" customWidth="1"/>
    <col min="2824" max="2824" width="10.42578125" style="59" customWidth="1"/>
    <col min="2825" max="2825" width="13.28515625" style="59" bestFit="1" customWidth="1"/>
    <col min="2826" max="2826" width="12.28515625" style="59" bestFit="1" customWidth="1"/>
    <col min="2827" max="2828" width="13.28515625" style="59" bestFit="1" customWidth="1"/>
    <col min="2829" max="3070" width="11.42578125" style="59"/>
    <col min="3071" max="3071" width="33.5703125" style="59" customWidth="1"/>
    <col min="3072" max="3072" width="4.85546875" style="59" customWidth="1"/>
    <col min="3073" max="3073" width="16" style="59" customWidth="1"/>
    <col min="3074" max="3074" width="0.85546875" style="59" customWidth="1"/>
    <col min="3075" max="3075" width="15.28515625" style="59" customWidth="1"/>
    <col min="3076" max="3076" width="5" style="59" customWidth="1"/>
    <col min="3077" max="3077" width="9.140625" style="59" customWidth="1"/>
    <col min="3078" max="3078" width="1" style="59" customWidth="1"/>
    <col min="3079" max="3079" width="14.85546875" style="59" bestFit="1" customWidth="1"/>
    <col min="3080" max="3080" width="10.42578125" style="59" customWidth="1"/>
    <col min="3081" max="3081" width="13.28515625" style="59" bestFit="1" customWidth="1"/>
    <col min="3082" max="3082" width="12.28515625" style="59" bestFit="1" customWidth="1"/>
    <col min="3083" max="3084" width="13.28515625" style="59" bestFit="1" customWidth="1"/>
    <col min="3085" max="3326" width="11.42578125" style="59"/>
    <col min="3327" max="3327" width="33.5703125" style="59" customWidth="1"/>
    <col min="3328" max="3328" width="4.85546875" style="59" customWidth="1"/>
    <col min="3329" max="3329" width="16" style="59" customWidth="1"/>
    <col min="3330" max="3330" width="0.85546875" style="59" customWidth="1"/>
    <col min="3331" max="3331" width="15.28515625" style="59" customWidth="1"/>
    <col min="3332" max="3332" width="5" style="59" customWidth="1"/>
    <col min="3333" max="3333" width="9.140625" style="59" customWidth="1"/>
    <col min="3334" max="3334" width="1" style="59" customWidth="1"/>
    <col min="3335" max="3335" width="14.85546875" style="59" bestFit="1" customWidth="1"/>
    <col min="3336" max="3336" width="10.42578125" style="59" customWidth="1"/>
    <col min="3337" max="3337" width="13.28515625" style="59" bestFit="1" customWidth="1"/>
    <col min="3338" max="3338" width="12.28515625" style="59" bestFit="1" customWidth="1"/>
    <col min="3339" max="3340" width="13.28515625" style="59" bestFit="1" customWidth="1"/>
    <col min="3341" max="3582" width="11.42578125" style="59"/>
    <col min="3583" max="3583" width="33.5703125" style="59" customWidth="1"/>
    <col min="3584" max="3584" width="4.85546875" style="59" customWidth="1"/>
    <col min="3585" max="3585" width="16" style="59" customWidth="1"/>
    <col min="3586" max="3586" width="0.85546875" style="59" customWidth="1"/>
    <col min="3587" max="3587" width="15.28515625" style="59" customWidth="1"/>
    <col min="3588" max="3588" width="5" style="59" customWidth="1"/>
    <col min="3589" max="3589" width="9.140625" style="59" customWidth="1"/>
    <col min="3590" max="3590" width="1" style="59" customWidth="1"/>
    <col min="3591" max="3591" width="14.85546875" style="59" bestFit="1" customWidth="1"/>
    <col min="3592" max="3592" width="10.42578125" style="59" customWidth="1"/>
    <col min="3593" max="3593" width="13.28515625" style="59" bestFit="1" customWidth="1"/>
    <col min="3594" max="3594" width="12.28515625" style="59" bestFit="1" customWidth="1"/>
    <col min="3595" max="3596" width="13.28515625" style="59" bestFit="1" customWidth="1"/>
    <col min="3597" max="3838" width="11.42578125" style="59"/>
    <col min="3839" max="3839" width="33.5703125" style="59" customWidth="1"/>
    <col min="3840" max="3840" width="4.85546875" style="59" customWidth="1"/>
    <col min="3841" max="3841" width="16" style="59" customWidth="1"/>
    <col min="3842" max="3842" width="0.85546875" style="59" customWidth="1"/>
    <col min="3843" max="3843" width="15.28515625" style="59" customWidth="1"/>
    <col min="3844" max="3844" width="5" style="59" customWidth="1"/>
    <col min="3845" max="3845" width="9.140625" style="59" customWidth="1"/>
    <col min="3846" max="3846" width="1" style="59" customWidth="1"/>
    <col min="3847" max="3847" width="14.85546875" style="59" bestFit="1" customWidth="1"/>
    <col min="3848" max="3848" width="10.42578125" style="59" customWidth="1"/>
    <col min="3849" max="3849" width="13.28515625" style="59" bestFit="1" customWidth="1"/>
    <col min="3850" max="3850" width="12.28515625" style="59" bestFit="1" customWidth="1"/>
    <col min="3851" max="3852" width="13.28515625" style="59" bestFit="1" customWidth="1"/>
    <col min="3853" max="4094" width="11.42578125" style="59"/>
    <col min="4095" max="4095" width="33.5703125" style="59" customWidth="1"/>
    <col min="4096" max="4096" width="4.85546875" style="59" customWidth="1"/>
    <col min="4097" max="4097" width="16" style="59" customWidth="1"/>
    <col min="4098" max="4098" width="0.85546875" style="59" customWidth="1"/>
    <col min="4099" max="4099" width="15.28515625" style="59" customWidth="1"/>
    <col min="4100" max="4100" width="5" style="59" customWidth="1"/>
    <col min="4101" max="4101" width="9.140625" style="59" customWidth="1"/>
    <col min="4102" max="4102" width="1" style="59" customWidth="1"/>
    <col min="4103" max="4103" width="14.85546875" style="59" bestFit="1" customWidth="1"/>
    <col min="4104" max="4104" width="10.42578125" style="59" customWidth="1"/>
    <col min="4105" max="4105" width="13.28515625" style="59" bestFit="1" customWidth="1"/>
    <col min="4106" max="4106" width="12.28515625" style="59" bestFit="1" customWidth="1"/>
    <col min="4107" max="4108" width="13.28515625" style="59" bestFit="1" customWidth="1"/>
    <col min="4109" max="4350" width="11.42578125" style="59"/>
    <col min="4351" max="4351" width="33.5703125" style="59" customWidth="1"/>
    <col min="4352" max="4352" width="4.85546875" style="59" customWidth="1"/>
    <col min="4353" max="4353" width="16" style="59" customWidth="1"/>
    <col min="4354" max="4354" width="0.85546875" style="59" customWidth="1"/>
    <col min="4355" max="4355" width="15.28515625" style="59" customWidth="1"/>
    <col min="4356" max="4356" width="5" style="59" customWidth="1"/>
    <col min="4357" max="4357" width="9.140625" style="59" customWidth="1"/>
    <col min="4358" max="4358" width="1" style="59" customWidth="1"/>
    <col min="4359" max="4359" width="14.85546875" style="59" bestFit="1" customWidth="1"/>
    <col min="4360" max="4360" width="10.42578125" style="59" customWidth="1"/>
    <col min="4361" max="4361" width="13.28515625" style="59" bestFit="1" customWidth="1"/>
    <col min="4362" max="4362" width="12.28515625" style="59" bestFit="1" customWidth="1"/>
    <col min="4363" max="4364" width="13.28515625" style="59" bestFit="1" customWidth="1"/>
    <col min="4365" max="4606" width="11.42578125" style="59"/>
    <col min="4607" max="4607" width="33.5703125" style="59" customWidth="1"/>
    <col min="4608" max="4608" width="4.85546875" style="59" customWidth="1"/>
    <col min="4609" max="4609" width="16" style="59" customWidth="1"/>
    <col min="4610" max="4610" width="0.85546875" style="59" customWidth="1"/>
    <col min="4611" max="4611" width="15.28515625" style="59" customWidth="1"/>
    <col min="4612" max="4612" width="5" style="59" customWidth="1"/>
    <col min="4613" max="4613" width="9.140625" style="59" customWidth="1"/>
    <col min="4614" max="4614" width="1" style="59" customWidth="1"/>
    <col min="4615" max="4615" width="14.85546875" style="59" bestFit="1" customWidth="1"/>
    <col min="4616" max="4616" width="10.42578125" style="59" customWidth="1"/>
    <col min="4617" max="4617" width="13.28515625" style="59" bestFit="1" customWidth="1"/>
    <col min="4618" max="4618" width="12.28515625" style="59" bestFit="1" customWidth="1"/>
    <col min="4619" max="4620" width="13.28515625" style="59" bestFit="1" customWidth="1"/>
    <col min="4621" max="4862" width="11.42578125" style="59"/>
    <col min="4863" max="4863" width="33.5703125" style="59" customWidth="1"/>
    <col min="4864" max="4864" width="4.85546875" style="59" customWidth="1"/>
    <col min="4865" max="4865" width="16" style="59" customWidth="1"/>
    <col min="4866" max="4866" width="0.85546875" style="59" customWidth="1"/>
    <col min="4867" max="4867" width="15.28515625" style="59" customWidth="1"/>
    <col min="4868" max="4868" width="5" style="59" customWidth="1"/>
    <col min="4869" max="4869" width="9.140625" style="59" customWidth="1"/>
    <col min="4870" max="4870" width="1" style="59" customWidth="1"/>
    <col min="4871" max="4871" width="14.85546875" style="59" bestFit="1" customWidth="1"/>
    <col min="4872" max="4872" width="10.42578125" style="59" customWidth="1"/>
    <col min="4873" max="4873" width="13.28515625" style="59" bestFit="1" customWidth="1"/>
    <col min="4874" max="4874" width="12.28515625" style="59" bestFit="1" customWidth="1"/>
    <col min="4875" max="4876" width="13.28515625" style="59" bestFit="1" customWidth="1"/>
    <col min="4877" max="5118" width="11.42578125" style="59"/>
    <col min="5119" max="5119" width="33.5703125" style="59" customWidth="1"/>
    <col min="5120" max="5120" width="4.85546875" style="59" customWidth="1"/>
    <col min="5121" max="5121" width="16" style="59" customWidth="1"/>
    <col min="5122" max="5122" width="0.85546875" style="59" customWidth="1"/>
    <col min="5123" max="5123" width="15.28515625" style="59" customWidth="1"/>
    <col min="5124" max="5124" width="5" style="59" customWidth="1"/>
    <col min="5125" max="5125" width="9.140625" style="59" customWidth="1"/>
    <col min="5126" max="5126" width="1" style="59" customWidth="1"/>
    <col min="5127" max="5127" width="14.85546875" style="59" bestFit="1" customWidth="1"/>
    <col min="5128" max="5128" width="10.42578125" style="59" customWidth="1"/>
    <col min="5129" max="5129" width="13.28515625" style="59" bestFit="1" customWidth="1"/>
    <col min="5130" max="5130" width="12.28515625" style="59" bestFit="1" customWidth="1"/>
    <col min="5131" max="5132" width="13.28515625" style="59" bestFit="1" customWidth="1"/>
    <col min="5133" max="5374" width="11.42578125" style="59"/>
    <col min="5375" max="5375" width="33.5703125" style="59" customWidth="1"/>
    <col min="5376" max="5376" width="4.85546875" style="59" customWidth="1"/>
    <col min="5377" max="5377" width="16" style="59" customWidth="1"/>
    <col min="5378" max="5378" width="0.85546875" style="59" customWidth="1"/>
    <col min="5379" max="5379" width="15.28515625" style="59" customWidth="1"/>
    <col min="5380" max="5380" width="5" style="59" customWidth="1"/>
    <col min="5381" max="5381" width="9.140625" style="59" customWidth="1"/>
    <col min="5382" max="5382" width="1" style="59" customWidth="1"/>
    <col min="5383" max="5383" width="14.85546875" style="59" bestFit="1" customWidth="1"/>
    <col min="5384" max="5384" width="10.42578125" style="59" customWidth="1"/>
    <col min="5385" max="5385" width="13.28515625" style="59" bestFit="1" customWidth="1"/>
    <col min="5386" max="5386" width="12.28515625" style="59" bestFit="1" customWidth="1"/>
    <col min="5387" max="5388" width="13.28515625" style="59" bestFit="1" customWidth="1"/>
    <col min="5389" max="5630" width="11.42578125" style="59"/>
    <col min="5631" max="5631" width="33.5703125" style="59" customWidth="1"/>
    <col min="5632" max="5632" width="4.85546875" style="59" customWidth="1"/>
    <col min="5633" max="5633" width="16" style="59" customWidth="1"/>
    <col min="5634" max="5634" width="0.85546875" style="59" customWidth="1"/>
    <col min="5635" max="5635" width="15.28515625" style="59" customWidth="1"/>
    <col min="5636" max="5636" width="5" style="59" customWidth="1"/>
    <col min="5637" max="5637" width="9.140625" style="59" customWidth="1"/>
    <col min="5638" max="5638" width="1" style="59" customWidth="1"/>
    <col min="5639" max="5639" width="14.85546875" style="59" bestFit="1" customWidth="1"/>
    <col min="5640" max="5640" width="10.42578125" style="59" customWidth="1"/>
    <col min="5641" max="5641" width="13.28515625" style="59" bestFit="1" customWidth="1"/>
    <col min="5642" max="5642" width="12.28515625" style="59" bestFit="1" customWidth="1"/>
    <col min="5643" max="5644" width="13.28515625" style="59" bestFit="1" customWidth="1"/>
    <col min="5645" max="5886" width="11.42578125" style="59"/>
    <col min="5887" max="5887" width="33.5703125" style="59" customWidth="1"/>
    <col min="5888" max="5888" width="4.85546875" style="59" customWidth="1"/>
    <col min="5889" max="5889" width="16" style="59" customWidth="1"/>
    <col min="5890" max="5890" width="0.85546875" style="59" customWidth="1"/>
    <col min="5891" max="5891" width="15.28515625" style="59" customWidth="1"/>
    <col min="5892" max="5892" width="5" style="59" customWidth="1"/>
    <col min="5893" max="5893" width="9.140625" style="59" customWidth="1"/>
    <col min="5894" max="5894" width="1" style="59" customWidth="1"/>
    <col min="5895" max="5895" width="14.85546875" style="59" bestFit="1" customWidth="1"/>
    <col min="5896" max="5896" width="10.42578125" style="59" customWidth="1"/>
    <col min="5897" max="5897" width="13.28515625" style="59" bestFit="1" customWidth="1"/>
    <col min="5898" max="5898" width="12.28515625" style="59" bestFit="1" customWidth="1"/>
    <col min="5899" max="5900" width="13.28515625" style="59" bestFit="1" customWidth="1"/>
    <col min="5901" max="6142" width="11.42578125" style="59"/>
    <col min="6143" max="6143" width="33.5703125" style="59" customWidth="1"/>
    <col min="6144" max="6144" width="4.85546875" style="59" customWidth="1"/>
    <col min="6145" max="6145" width="16" style="59" customWidth="1"/>
    <col min="6146" max="6146" width="0.85546875" style="59" customWidth="1"/>
    <col min="6147" max="6147" width="15.28515625" style="59" customWidth="1"/>
    <col min="6148" max="6148" width="5" style="59" customWidth="1"/>
    <col min="6149" max="6149" width="9.140625" style="59" customWidth="1"/>
    <col min="6150" max="6150" width="1" style="59" customWidth="1"/>
    <col min="6151" max="6151" width="14.85546875" style="59" bestFit="1" customWidth="1"/>
    <col min="6152" max="6152" width="10.42578125" style="59" customWidth="1"/>
    <col min="6153" max="6153" width="13.28515625" style="59" bestFit="1" customWidth="1"/>
    <col min="6154" max="6154" width="12.28515625" style="59" bestFit="1" customWidth="1"/>
    <col min="6155" max="6156" width="13.28515625" style="59" bestFit="1" customWidth="1"/>
    <col min="6157" max="6398" width="11.42578125" style="59"/>
    <col min="6399" max="6399" width="33.5703125" style="59" customWidth="1"/>
    <col min="6400" max="6400" width="4.85546875" style="59" customWidth="1"/>
    <col min="6401" max="6401" width="16" style="59" customWidth="1"/>
    <col min="6402" max="6402" width="0.85546875" style="59" customWidth="1"/>
    <col min="6403" max="6403" width="15.28515625" style="59" customWidth="1"/>
    <col min="6404" max="6404" width="5" style="59" customWidth="1"/>
    <col min="6405" max="6405" width="9.140625" style="59" customWidth="1"/>
    <col min="6406" max="6406" width="1" style="59" customWidth="1"/>
    <col min="6407" max="6407" width="14.85546875" style="59" bestFit="1" customWidth="1"/>
    <col min="6408" max="6408" width="10.42578125" style="59" customWidth="1"/>
    <col min="6409" max="6409" width="13.28515625" style="59" bestFit="1" customWidth="1"/>
    <col min="6410" max="6410" width="12.28515625" style="59" bestFit="1" customWidth="1"/>
    <col min="6411" max="6412" width="13.28515625" style="59" bestFit="1" customWidth="1"/>
    <col min="6413" max="6654" width="11.42578125" style="59"/>
    <col min="6655" max="6655" width="33.5703125" style="59" customWidth="1"/>
    <col min="6656" max="6656" width="4.85546875" style="59" customWidth="1"/>
    <col min="6657" max="6657" width="16" style="59" customWidth="1"/>
    <col min="6658" max="6658" width="0.85546875" style="59" customWidth="1"/>
    <col min="6659" max="6659" width="15.28515625" style="59" customWidth="1"/>
    <col min="6660" max="6660" width="5" style="59" customWidth="1"/>
    <col min="6661" max="6661" width="9.140625" style="59" customWidth="1"/>
    <col min="6662" max="6662" width="1" style="59" customWidth="1"/>
    <col min="6663" max="6663" width="14.85546875" style="59" bestFit="1" customWidth="1"/>
    <col min="6664" max="6664" width="10.42578125" style="59" customWidth="1"/>
    <col min="6665" max="6665" width="13.28515625" style="59" bestFit="1" customWidth="1"/>
    <col min="6666" max="6666" width="12.28515625" style="59" bestFit="1" customWidth="1"/>
    <col min="6667" max="6668" width="13.28515625" style="59" bestFit="1" customWidth="1"/>
    <col min="6669" max="6910" width="11.42578125" style="59"/>
    <col min="6911" max="6911" width="33.5703125" style="59" customWidth="1"/>
    <col min="6912" max="6912" width="4.85546875" style="59" customWidth="1"/>
    <col min="6913" max="6913" width="16" style="59" customWidth="1"/>
    <col min="6914" max="6914" width="0.85546875" style="59" customWidth="1"/>
    <col min="6915" max="6915" width="15.28515625" style="59" customWidth="1"/>
    <col min="6916" max="6916" width="5" style="59" customWidth="1"/>
    <col min="6917" max="6917" width="9.140625" style="59" customWidth="1"/>
    <col min="6918" max="6918" width="1" style="59" customWidth="1"/>
    <col min="6919" max="6919" width="14.85546875" style="59" bestFit="1" customWidth="1"/>
    <col min="6920" max="6920" width="10.42578125" style="59" customWidth="1"/>
    <col min="6921" max="6921" width="13.28515625" style="59" bestFit="1" customWidth="1"/>
    <col min="6922" max="6922" width="12.28515625" style="59" bestFit="1" customWidth="1"/>
    <col min="6923" max="6924" width="13.28515625" style="59" bestFit="1" customWidth="1"/>
    <col min="6925" max="7166" width="11.42578125" style="59"/>
    <col min="7167" max="7167" width="33.5703125" style="59" customWidth="1"/>
    <col min="7168" max="7168" width="4.85546875" style="59" customWidth="1"/>
    <col min="7169" max="7169" width="16" style="59" customWidth="1"/>
    <col min="7170" max="7170" width="0.85546875" style="59" customWidth="1"/>
    <col min="7171" max="7171" width="15.28515625" style="59" customWidth="1"/>
    <col min="7172" max="7172" width="5" style="59" customWidth="1"/>
    <col min="7173" max="7173" width="9.140625" style="59" customWidth="1"/>
    <col min="7174" max="7174" width="1" style="59" customWidth="1"/>
    <col min="7175" max="7175" width="14.85546875" style="59" bestFit="1" customWidth="1"/>
    <col min="7176" max="7176" width="10.42578125" style="59" customWidth="1"/>
    <col min="7177" max="7177" width="13.28515625" style="59" bestFit="1" customWidth="1"/>
    <col min="7178" max="7178" width="12.28515625" style="59" bestFit="1" customWidth="1"/>
    <col min="7179" max="7180" width="13.28515625" style="59" bestFit="1" customWidth="1"/>
    <col min="7181" max="7422" width="11.42578125" style="59"/>
    <col min="7423" max="7423" width="33.5703125" style="59" customWidth="1"/>
    <col min="7424" max="7424" width="4.85546875" style="59" customWidth="1"/>
    <col min="7425" max="7425" width="16" style="59" customWidth="1"/>
    <col min="7426" max="7426" width="0.85546875" style="59" customWidth="1"/>
    <col min="7427" max="7427" width="15.28515625" style="59" customWidth="1"/>
    <col min="7428" max="7428" width="5" style="59" customWidth="1"/>
    <col min="7429" max="7429" width="9.140625" style="59" customWidth="1"/>
    <col min="7430" max="7430" width="1" style="59" customWidth="1"/>
    <col min="7431" max="7431" width="14.85546875" style="59" bestFit="1" customWidth="1"/>
    <col min="7432" max="7432" width="10.42578125" style="59" customWidth="1"/>
    <col min="7433" max="7433" width="13.28515625" style="59" bestFit="1" customWidth="1"/>
    <col min="7434" max="7434" width="12.28515625" style="59" bestFit="1" customWidth="1"/>
    <col min="7435" max="7436" width="13.28515625" style="59" bestFit="1" customWidth="1"/>
    <col min="7437" max="7678" width="11.42578125" style="59"/>
    <col min="7679" max="7679" width="33.5703125" style="59" customWidth="1"/>
    <col min="7680" max="7680" width="4.85546875" style="59" customWidth="1"/>
    <col min="7681" max="7681" width="16" style="59" customWidth="1"/>
    <col min="7682" max="7682" width="0.85546875" style="59" customWidth="1"/>
    <col min="7683" max="7683" width="15.28515625" style="59" customWidth="1"/>
    <col min="7684" max="7684" width="5" style="59" customWidth="1"/>
    <col min="7685" max="7685" width="9.140625" style="59" customWidth="1"/>
    <col min="7686" max="7686" width="1" style="59" customWidth="1"/>
    <col min="7687" max="7687" width="14.85546875" style="59" bestFit="1" customWidth="1"/>
    <col min="7688" max="7688" width="10.42578125" style="59" customWidth="1"/>
    <col min="7689" max="7689" width="13.28515625" style="59" bestFit="1" customWidth="1"/>
    <col min="7690" max="7690" width="12.28515625" style="59" bestFit="1" customWidth="1"/>
    <col min="7691" max="7692" width="13.28515625" style="59" bestFit="1" customWidth="1"/>
    <col min="7693" max="7934" width="11.42578125" style="59"/>
    <col min="7935" max="7935" width="33.5703125" style="59" customWidth="1"/>
    <col min="7936" max="7936" width="4.85546875" style="59" customWidth="1"/>
    <col min="7937" max="7937" width="16" style="59" customWidth="1"/>
    <col min="7938" max="7938" width="0.85546875" style="59" customWidth="1"/>
    <col min="7939" max="7939" width="15.28515625" style="59" customWidth="1"/>
    <col min="7940" max="7940" width="5" style="59" customWidth="1"/>
    <col min="7941" max="7941" width="9.140625" style="59" customWidth="1"/>
    <col min="7942" max="7942" width="1" style="59" customWidth="1"/>
    <col min="7943" max="7943" width="14.85546875" style="59" bestFit="1" customWidth="1"/>
    <col min="7944" max="7944" width="10.42578125" style="59" customWidth="1"/>
    <col min="7945" max="7945" width="13.28515625" style="59" bestFit="1" customWidth="1"/>
    <col min="7946" max="7946" width="12.28515625" style="59" bestFit="1" customWidth="1"/>
    <col min="7947" max="7948" width="13.28515625" style="59" bestFit="1" customWidth="1"/>
    <col min="7949" max="8190" width="11.42578125" style="59"/>
    <col min="8191" max="8191" width="33.5703125" style="59" customWidth="1"/>
    <col min="8192" max="8192" width="4.85546875" style="59" customWidth="1"/>
    <col min="8193" max="8193" width="16" style="59" customWidth="1"/>
    <col min="8194" max="8194" width="0.85546875" style="59" customWidth="1"/>
    <col min="8195" max="8195" width="15.28515625" style="59" customWidth="1"/>
    <col min="8196" max="8196" width="5" style="59" customWidth="1"/>
    <col min="8197" max="8197" width="9.140625" style="59" customWidth="1"/>
    <col min="8198" max="8198" width="1" style="59" customWidth="1"/>
    <col min="8199" max="8199" width="14.85546875" style="59" bestFit="1" customWidth="1"/>
    <col min="8200" max="8200" width="10.42578125" style="59" customWidth="1"/>
    <col min="8201" max="8201" width="13.28515625" style="59" bestFit="1" customWidth="1"/>
    <col min="8202" max="8202" width="12.28515625" style="59" bestFit="1" customWidth="1"/>
    <col min="8203" max="8204" width="13.28515625" style="59" bestFit="1" customWidth="1"/>
    <col min="8205" max="8446" width="11.42578125" style="59"/>
    <col min="8447" max="8447" width="33.5703125" style="59" customWidth="1"/>
    <col min="8448" max="8448" width="4.85546875" style="59" customWidth="1"/>
    <col min="8449" max="8449" width="16" style="59" customWidth="1"/>
    <col min="8450" max="8450" width="0.85546875" style="59" customWidth="1"/>
    <col min="8451" max="8451" width="15.28515625" style="59" customWidth="1"/>
    <col min="8452" max="8452" width="5" style="59" customWidth="1"/>
    <col min="8453" max="8453" width="9.140625" style="59" customWidth="1"/>
    <col min="8454" max="8454" width="1" style="59" customWidth="1"/>
    <col min="8455" max="8455" width="14.85546875" style="59" bestFit="1" customWidth="1"/>
    <col min="8456" max="8456" width="10.42578125" style="59" customWidth="1"/>
    <col min="8457" max="8457" width="13.28515625" style="59" bestFit="1" customWidth="1"/>
    <col min="8458" max="8458" width="12.28515625" style="59" bestFit="1" customWidth="1"/>
    <col min="8459" max="8460" width="13.28515625" style="59" bestFit="1" customWidth="1"/>
    <col min="8461" max="8702" width="11.42578125" style="59"/>
    <col min="8703" max="8703" width="33.5703125" style="59" customWidth="1"/>
    <col min="8704" max="8704" width="4.85546875" style="59" customWidth="1"/>
    <col min="8705" max="8705" width="16" style="59" customWidth="1"/>
    <col min="8706" max="8706" width="0.85546875" style="59" customWidth="1"/>
    <col min="8707" max="8707" width="15.28515625" style="59" customWidth="1"/>
    <col min="8708" max="8708" width="5" style="59" customWidth="1"/>
    <col min="8709" max="8709" width="9.140625" style="59" customWidth="1"/>
    <col min="8710" max="8710" width="1" style="59" customWidth="1"/>
    <col min="8711" max="8711" width="14.85546875" style="59" bestFit="1" customWidth="1"/>
    <col min="8712" max="8712" width="10.42578125" style="59" customWidth="1"/>
    <col min="8713" max="8713" width="13.28515625" style="59" bestFit="1" customWidth="1"/>
    <col min="8714" max="8714" width="12.28515625" style="59" bestFit="1" customWidth="1"/>
    <col min="8715" max="8716" width="13.28515625" style="59" bestFit="1" customWidth="1"/>
    <col min="8717" max="8958" width="11.42578125" style="59"/>
    <col min="8959" max="8959" width="33.5703125" style="59" customWidth="1"/>
    <col min="8960" max="8960" width="4.85546875" style="59" customWidth="1"/>
    <col min="8961" max="8961" width="16" style="59" customWidth="1"/>
    <col min="8962" max="8962" width="0.85546875" style="59" customWidth="1"/>
    <col min="8963" max="8963" width="15.28515625" style="59" customWidth="1"/>
    <col min="8964" max="8964" width="5" style="59" customWidth="1"/>
    <col min="8965" max="8965" width="9.140625" style="59" customWidth="1"/>
    <col min="8966" max="8966" width="1" style="59" customWidth="1"/>
    <col min="8967" max="8967" width="14.85546875" style="59" bestFit="1" customWidth="1"/>
    <col min="8968" max="8968" width="10.42578125" style="59" customWidth="1"/>
    <col min="8969" max="8969" width="13.28515625" style="59" bestFit="1" customWidth="1"/>
    <col min="8970" max="8970" width="12.28515625" style="59" bestFit="1" customWidth="1"/>
    <col min="8971" max="8972" width="13.28515625" style="59" bestFit="1" customWidth="1"/>
    <col min="8973" max="9214" width="11.42578125" style="59"/>
    <col min="9215" max="9215" width="33.5703125" style="59" customWidth="1"/>
    <col min="9216" max="9216" width="4.85546875" style="59" customWidth="1"/>
    <col min="9217" max="9217" width="16" style="59" customWidth="1"/>
    <col min="9218" max="9218" width="0.85546875" style="59" customWidth="1"/>
    <col min="9219" max="9219" width="15.28515625" style="59" customWidth="1"/>
    <col min="9220" max="9220" width="5" style="59" customWidth="1"/>
    <col min="9221" max="9221" width="9.140625" style="59" customWidth="1"/>
    <col min="9222" max="9222" width="1" style="59" customWidth="1"/>
    <col min="9223" max="9223" width="14.85546875" style="59" bestFit="1" customWidth="1"/>
    <col min="9224" max="9224" width="10.42578125" style="59" customWidth="1"/>
    <col min="9225" max="9225" width="13.28515625" style="59" bestFit="1" customWidth="1"/>
    <col min="9226" max="9226" width="12.28515625" style="59" bestFit="1" customWidth="1"/>
    <col min="9227" max="9228" width="13.28515625" style="59" bestFit="1" customWidth="1"/>
    <col min="9229" max="9470" width="11.42578125" style="59"/>
    <col min="9471" max="9471" width="33.5703125" style="59" customWidth="1"/>
    <col min="9472" max="9472" width="4.85546875" style="59" customWidth="1"/>
    <col min="9473" max="9473" width="16" style="59" customWidth="1"/>
    <col min="9474" max="9474" width="0.85546875" style="59" customWidth="1"/>
    <col min="9475" max="9475" width="15.28515625" style="59" customWidth="1"/>
    <col min="9476" max="9476" width="5" style="59" customWidth="1"/>
    <col min="9477" max="9477" width="9.140625" style="59" customWidth="1"/>
    <col min="9478" max="9478" width="1" style="59" customWidth="1"/>
    <col min="9479" max="9479" width="14.85546875" style="59" bestFit="1" customWidth="1"/>
    <col min="9480" max="9480" width="10.42578125" style="59" customWidth="1"/>
    <col min="9481" max="9481" width="13.28515625" style="59" bestFit="1" customWidth="1"/>
    <col min="9482" max="9482" width="12.28515625" style="59" bestFit="1" customWidth="1"/>
    <col min="9483" max="9484" width="13.28515625" style="59" bestFit="1" customWidth="1"/>
    <col min="9485" max="9726" width="11.42578125" style="59"/>
    <col min="9727" max="9727" width="33.5703125" style="59" customWidth="1"/>
    <col min="9728" max="9728" width="4.85546875" style="59" customWidth="1"/>
    <col min="9729" max="9729" width="16" style="59" customWidth="1"/>
    <col min="9730" max="9730" width="0.85546875" style="59" customWidth="1"/>
    <col min="9731" max="9731" width="15.28515625" style="59" customWidth="1"/>
    <col min="9732" max="9732" width="5" style="59" customWidth="1"/>
    <col min="9733" max="9733" width="9.140625" style="59" customWidth="1"/>
    <col min="9734" max="9734" width="1" style="59" customWidth="1"/>
    <col min="9735" max="9735" width="14.85546875" style="59" bestFit="1" customWidth="1"/>
    <col min="9736" max="9736" width="10.42578125" style="59" customWidth="1"/>
    <col min="9737" max="9737" width="13.28515625" style="59" bestFit="1" customWidth="1"/>
    <col min="9738" max="9738" width="12.28515625" style="59" bestFit="1" customWidth="1"/>
    <col min="9739" max="9740" width="13.28515625" style="59" bestFit="1" customWidth="1"/>
    <col min="9741" max="9982" width="11.42578125" style="59"/>
    <col min="9983" max="9983" width="33.5703125" style="59" customWidth="1"/>
    <col min="9984" max="9984" width="4.85546875" style="59" customWidth="1"/>
    <col min="9985" max="9985" width="16" style="59" customWidth="1"/>
    <col min="9986" max="9986" width="0.85546875" style="59" customWidth="1"/>
    <col min="9987" max="9987" width="15.28515625" style="59" customWidth="1"/>
    <col min="9988" max="9988" width="5" style="59" customWidth="1"/>
    <col min="9989" max="9989" width="9.140625" style="59" customWidth="1"/>
    <col min="9990" max="9990" width="1" style="59" customWidth="1"/>
    <col min="9991" max="9991" width="14.85546875" style="59" bestFit="1" customWidth="1"/>
    <col min="9992" max="9992" width="10.42578125" style="59" customWidth="1"/>
    <col min="9993" max="9993" width="13.28515625" style="59" bestFit="1" customWidth="1"/>
    <col min="9994" max="9994" width="12.28515625" style="59" bestFit="1" customWidth="1"/>
    <col min="9995" max="9996" width="13.28515625" style="59" bestFit="1" customWidth="1"/>
    <col min="9997" max="10238" width="11.42578125" style="59"/>
    <col min="10239" max="10239" width="33.5703125" style="59" customWidth="1"/>
    <col min="10240" max="10240" width="4.85546875" style="59" customWidth="1"/>
    <col min="10241" max="10241" width="16" style="59" customWidth="1"/>
    <col min="10242" max="10242" width="0.85546875" style="59" customWidth="1"/>
    <col min="10243" max="10243" width="15.28515625" style="59" customWidth="1"/>
    <col min="10244" max="10244" width="5" style="59" customWidth="1"/>
    <col min="10245" max="10245" width="9.140625" style="59" customWidth="1"/>
    <col min="10246" max="10246" width="1" style="59" customWidth="1"/>
    <col min="10247" max="10247" width="14.85546875" style="59" bestFit="1" customWidth="1"/>
    <col min="10248" max="10248" width="10.42578125" style="59" customWidth="1"/>
    <col min="10249" max="10249" width="13.28515625" style="59" bestFit="1" customWidth="1"/>
    <col min="10250" max="10250" width="12.28515625" style="59" bestFit="1" customWidth="1"/>
    <col min="10251" max="10252" width="13.28515625" style="59" bestFit="1" customWidth="1"/>
    <col min="10253" max="10494" width="11.42578125" style="59"/>
    <col min="10495" max="10495" width="33.5703125" style="59" customWidth="1"/>
    <col min="10496" max="10496" width="4.85546875" style="59" customWidth="1"/>
    <col min="10497" max="10497" width="16" style="59" customWidth="1"/>
    <col min="10498" max="10498" width="0.85546875" style="59" customWidth="1"/>
    <col min="10499" max="10499" width="15.28515625" style="59" customWidth="1"/>
    <col min="10500" max="10500" width="5" style="59" customWidth="1"/>
    <col min="10501" max="10501" width="9.140625" style="59" customWidth="1"/>
    <col min="10502" max="10502" width="1" style="59" customWidth="1"/>
    <col min="10503" max="10503" width="14.85546875" style="59" bestFit="1" customWidth="1"/>
    <col min="10504" max="10504" width="10.42578125" style="59" customWidth="1"/>
    <col min="10505" max="10505" width="13.28515625" style="59" bestFit="1" customWidth="1"/>
    <col min="10506" max="10506" width="12.28515625" style="59" bestFit="1" customWidth="1"/>
    <col min="10507" max="10508" width="13.28515625" style="59" bestFit="1" customWidth="1"/>
    <col min="10509" max="10750" width="11.42578125" style="59"/>
    <col min="10751" max="10751" width="33.5703125" style="59" customWidth="1"/>
    <col min="10752" max="10752" width="4.85546875" style="59" customWidth="1"/>
    <col min="10753" max="10753" width="16" style="59" customWidth="1"/>
    <col min="10754" max="10754" width="0.85546875" style="59" customWidth="1"/>
    <col min="10755" max="10755" width="15.28515625" style="59" customWidth="1"/>
    <col min="10756" max="10756" width="5" style="59" customWidth="1"/>
    <col min="10757" max="10757" width="9.140625" style="59" customWidth="1"/>
    <col min="10758" max="10758" width="1" style="59" customWidth="1"/>
    <col min="10759" max="10759" width="14.85546875" style="59" bestFit="1" customWidth="1"/>
    <col min="10760" max="10760" width="10.42578125" style="59" customWidth="1"/>
    <col min="10761" max="10761" width="13.28515625" style="59" bestFit="1" customWidth="1"/>
    <col min="10762" max="10762" width="12.28515625" style="59" bestFit="1" customWidth="1"/>
    <col min="10763" max="10764" width="13.28515625" style="59" bestFit="1" customWidth="1"/>
    <col min="10765" max="11006" width="11.42578125" style="59"/>
    <col min="11007" max="11007" width="33.5703125" style="59" customWidth="1"/>
    <col min="11008" max="11008" width="4.85546875" style="59" customWidth="1"/>
    <col min="11009" max="11009" width="16" style="59" customWidth="1"/>
    <col min="11010" max="11010" width="0.85546875" style="59" customWidth="1"/>
    <col min="11011" max="11011" width="15.28515625" style="59" customWidth="1"/>
    <col min="11012" max="11012" width="5" style="59" customWidth="1"/>
    <col min="11013" max="11013" width="9.140625" style="59" customWidth="1"/>
    <col min="11014" max="11014" width="1" style="59" customWidth="1"/>
    <col min="11015" max="11015" width="14.85546875" style="59" bestFit="1" customWidth="1"/>
    <col min="11016" max="11016" width="10.42578125" style="59" customWidth="1"/>
    <col min="11017" max="11017" width="13.28515625" style="59" bestFit="1" customWidth="1"/>
    <col min="11018" max="11018" width="12.28515625" style="59" bestFit="1" customWidth="1"/>
    <col min="11019" max="11020" width="13.28515625" style="59" bestFit="1" customWidth="1"/>
    <col min="11021" max="11262" width="11.42578125" style="59"/>
    <col min="11263" max="11263" width="33.5703125" style="59" customWidth="1"/>
    <col min="11264" max="11264" width="4.85546875" style="59" customWidth="1"/>
    <col min="11265" max="11265" width="16" style="59" customWidth="1"/>
    <col min="11266" max="11266" width="0.85546875" style="59" customWidth="1"/>
    <col min="11267" max="11267" width="15.28515625" style="59" customWidth="1"/>
    <col min="11268" max="11268" width="5" style="59" customWidth="1"/>
    <col min="11269" max="11269" width="9.140625" style="59" customWidth="1"/>
    <col min="11270" max="11270" width="1" style="59" customWidth="1"/>
    <col min="11271" max="11271" width="14.85546875" style="59" bestFit="1" customWidth="1"/>
    <col min="11272" max="11272" width="10.42578125" style="59" customWidth="1"/>
    <col min="11273" max="11273" width="13.28515625" style="59" bestFit="1" customWidth="1"/>
    <col min="11274" max="11274" width="12.28515625" style="59" bestFit="1" customWidth="1"/>
    <col min="11275" max="11276" width="13.28515625" style="59" bestFit="1" customWidth="1"/>
    <col min="11277" max="11518" width="11.42578125" style="59"/>
    <col min="11519" max="11519" width="33.5703125" style="59" customWidth="1"/>
    <col min="11520" max="11520" width="4.85546875" style="59" customWidth="1"/>
    <col min="11521" max="11521" width="16" style="59" customWidth="1"/>
    <col min="11522" max="11522" width="0.85546875" style="59" customWidth="1"/>
    <col min="11523" max="11523" width="15.28515625" style="59" customWidth="1"/>
    <col min="11524" max="11524" width="5" style="59" customWidth="1"/>
    <col min="11525" max="11525" width="9.140625" style="59" customWidth="1"/>
    <col min="11526" max="11526" width="1" style="59" customWidth="1"/>
    <col min="11527" max="11527" width="14.85546875" style="59" bestFit="1" customWidth="1"/>
    <col min="11528" max="11528" width="10.42578125" style="59" customWidth="1"/>
    <col min="11529" max="11529" width="13.28515625" style="59" bestFit="1" customWidth="1"/>
    <col min="11530" max="11530" width="12.28515625" style="59" bestFit="1" customWidth="1"/>
    <col min="11531" max="11532" width="13.28515625" style="59" bestFit="1" customWidth="1"/>
    <col min="11533" max="11774" width="11.42578125" style="59"/>
    <col min="11775" max="11775" width="33.5703125" style="59" customWidth="1"/>
    <col min="11776" max="11776" width="4.85546875" style="59" customWidth="1"/>
    <col min="11777" max="11777" width="16" style="59" customWidth="1"/>
    <col min="11778" max="11778" width="0.85546875" style="59" customWidth="1"/>
    <col min="11779" max="11779" width="15.28515625" style="59" customWidth="1"/>
    <col min="11780" max="11780" width="5" style="59" customWidth="1"/>
    <col min="11781" max="11781" width="9.140625" style="59" customWidth="1"/>
    <col min="11782" max="11782" width="1" style="59" customWidth="1"/>
    <col min="11783" max="11783" width="14.85546875" style="59" bestFit="1" customWidth="1"/>
    <col min="11784" max="11784" width="10.42578125" style="59" customWidth="1"/>
    <col min="11785" max="11785" width="13.28515625" style="59" bestFit="1" customWidth="1"/>
    <col min="11786" max="11786" width="12.28515625" style="59" bestFit="1" customWidth="1"/>
    <col min="11787" max="11788" width="13.28515625" style="59" bestFit="1" customWidth="1"/>
    <col min="11789" max="12030" width="11.42578125" style="59"/>
    <col min="12031" max="12031" width="33.5703125" style="59" customWidth="1"/>
    <col min="12032" max="12032" width="4.85546875" style="59" customWidth="1"/>
    <col min="12033" max="12033" width="16" style="59" customWidth="1"/>
    <col min="12034" max="12034" width="0.85546875" style="59" customWidth="1"/>
    <col min="12035" max="12035" width="15.28515625" style="59" customWidth="1"/>
    <col min="12036" max="12036" width="5" style="59" customWidth="1"/>
    <col min="12037" max="12037" width="9.140625" style="59" customWidth="1"/>
    <col min="12038" max="12038" width="1" style="59" customWidth="1"/>
    <col min="12039" max="12039" width="14.85546875" style="59" bestFit="1" customWidth="1"/>
    <col min="12040" max="12040" width="10.42578125" style="59" customWidth="1"/>
    <col min="12041" max="12041" width="13.28515625" style="59" bestFit="1" customWidth="1"/>
    <col min="12042" max="12042" width="12.28515625" style="59" bestFit="1" customWidth="1"/>
    <col min="12043" max="12044" width="13.28515625" style="59" bestFit="1" customWidth="1"/>
    <col min="12045" max="12286" width="11.42578125" style="59"/>
    <col min="12287" max="12287" width="33.5703125" style="59" customWidth="1"/>
    <col min="12288" max="12288" width="4.85546875" style="59" customWidth="1"/>
    <col min="12289" max="12289" width="16" style="59" customWidth="1"/>
    <col min="12290" max="12290" width="0.85546875" style="59" customWidth="1"/>
    <col min="12291" max="12291" width="15.28515625" style="59" customWidth="1"/>
    <col min="12292" max="12292" width="5" style="59" customWidth="1"/>
    <col min="12293" max="12293" width="9.140625" style="59" customWidth="1"/>
    <col min="12294" max="12294" width="1" style="59" customWidth="1"/>
    <col min="12295" max="12295" width="14.85546875" style="59" bestFit="1" customWidth="1"/>
    <col min="12296" max="12296" width="10.42578125" style="59" customWidth="1"/>
    <col min="12297" max="12297" width="13.28515625" style="59" bestFit="1" customWidth="1"/>
    <col min="12298" max="12298" width="12.28515625" style="59" bestFit="1" customWidth="1"/>
    <col min="12299" max="12300" width="13.28515625" style="59" bestFit="1" customWidth="1"/>
    <col min="12301" max="12542" width="11.42578125" style="59"/>
    <col min="12543" max="12543" width="33.5703125" style="59" customWidth="1"/>
    <col min="12544" max="12544" width="4.85546875" style="59" customWidth="1"/>
    <col min="12545" max="12545" width="16" style="59" customWidth="1"/>
    <col min="12546" max="12546" width="0.85546875" style="59" customWidth="1"/>
    <col min="12547" max="12547" width="15.28515625" style="59" customWidth="1"/>
    <col min="12548" max="12548" width="5" style="59" customWidth="1"/>
    <col min="12549" max="12549" width="9.140625" style="59" customWidth="1"/>
    <col min="12550" max="12550" width="1" style="59" customWidth="1"/>
    <col min="12551" max="12551" width="14.85546875" style="59" bestFit="1" customWidth="1"/>
    <col min="12552" max="12552" width="10.42578125" style="59" customWidth="1"/>
    <col min="12553" max="12553" width="13.28515625" style="59" bestFit="1" customWidth="1"/>
    <col min="12554" max="12554" width="12.28515625" style="59" bestFit="1" customWidth="1"/>
    <col min="12555" max="12556" width="13.28515625" style="59" bestFit="1" customWidth="1"/>
    <col min="12557" max="12798" width="11.42578125" style="59"/>
    <col min="12799" max="12799" width="33.5703125" style="59" customWidth="1"/>
    <col min="12800" max="12800" width="4.85546875" style="59" customWidth="1"/>
    <col min="12801" max="12801" width="16" style="59" customWidth="1"/>
    <col min="12802" max="12802" width="0.85546875" style="59" customWidth="1"/>
    <col min="12803" max="12803" width="15.28515625" style="59" customWidth="1"/>
    <col min="12804" max="12804" width="5" style="59" customWidth="1"/>
    <col min="12805" max="12805" width="9.140625" style="59" customWidth="1"/>
    <col min="12806" max="12806" width="1" style="59" customWidth="1"/>
    <col min="12807" max="12807" width="14.85546875" style="59" bestFit="1" customWidth="1"/>
    <col min="12808" max="12808" width="10.42578125" style="59" customWidth="1"/>
    <col min="12809" max="12809" width="13.28515625" style="59" bestFit="1" customWidth="1"/>
    <col min="12810" max="12810" width="12.28515625" style="59" bestFit="1" customWidth="1"/>
    <col min="12811" max="12812" width="13.28515625" style="59" bestFit="1" customWidth="1"/>
    <col min="12813" max="13054" width="11.42578125" style="59"/>
    <col min="13055" max="13055" width="33.5703125" style="59" customWidth="1"/>
    <col min="13056" max="13056" width="4.85546875" style="59" customWidth="1"/>
    <col min="13057" max="13057" width="16" style="59" customWidth="1"/>
    <col min="13058" max="13058" width="0.85546875" style="59" customWidth="1"/>
    <col min="13059" max="13059" width="15.28515625" style="59" customWidth="1"/>
    <col min="13060" max="13060" width="5" style="59" customWidth="1"/>
    <col min="13061" max="13061" width="9.140625" style="59" customWidth="1"/>
    <col min="13062" max="13062" width="1" style="59" customWidth="1"/>
    <col min="13063" max="13063" width="14.85546875" style="59" bestFit="1" customWidth="1"/>
    <col min="13064" max="13064" width="10.42578125" style="59" customWidth="1"/>
    <col min="13065" max="13065" width="13.28515625" style="59" bestFit="1" customWidth="1"/>
    <col min="13066" max="13066" width="12.28515625" style="59" bestFit="1" customWidth="1"/>
    <col min="13067" max="13068" width="13.28515625" style="59" bestFit="1" customWidth="1"/>
    <col min="13069" max="13310" width="11.42578125" style="59"/>
    <col min="13311" max="13311" width="33.5703125" style="59" customWidth="1"/>
    <col min="13312" max="13312" width="4.85546875" style="59" customWidth="1"/>
    <col min="13313" max="13313" width="16" style="59" customWidth="1"/>
    <col min="13314" max="13314" width="0.85546875" style="59" customWidth="1"/>
    <col min="13315" max="13315" width="15.28515625" style="59" customWidth="1"/>
    <col min="13316" max="13316" width="5" style="59" customWidth="1"/>
    <col min="13317" max="13317" width="9.140625" style="59" customWidth="1"/>
    <col min="13318" max="13318" width="1" style="59" customWidth="1"/>
    <col min="13319" max="13319" width="14.85546875" style="59" bestFit="1" customWidth="1"/>
    <col min="13320" max="13320" width="10.42578125" style="59" customWidth="1"/>
    <col min="13321" max="13321" width="13.28515625" style="59" bestFit="1" customWidth="1"/>
    <col min="13322" max="13322" width="12.28515625" style="59" bestFit="1" customWidth="1"/>
    <col min="13323" max="13324" width="13.28515625" style="59" bestFit="1" customWidth="1"/>
    <col min="13325" max="13566" width="11.42578125" style="59"/>
    <col min="13567" max="13567" width="33.5703125" style="59" customWidth="1"/>
    <col min="13568" max="13568" width="4.85546875" style="59" customWidth="1"/>
    <col min="13569" max="13569" width="16" style="59" customWidth="1"/>
    <col min="13570" max="13570" width="0.85546875" style="59" customWidth="1"/>
    <col min="13571" max="13571" width="15.28515625" style="59" customWidth="1"/>
    <col min="13572" max="13572" width="5" style="59" customWidth="1"/>
    <col min="13573" max="13573" width="9.140625" style="59" customWidth="1"/>
    <col min="13574" max="13574" width="1" style="59" customWidth="1"/>
    <col min="13575" max="13575" width="14.85546875" style="59" bestFit="1" customWidth="1"/>
    <col min="13576" max="13576" width="10.42578125" style="59" customWidth="1"/>
    <col min="13577" max="13577" width="13.28515625" style="59" bestFit="1" customWidth="1"/>
    <col min="13578" max="13578" width="12.28515625" style="59" bestFit="1" customWidth="1"/>
    <col min="13579" max="13580" width="13.28515625" style="59" bestFit="1" customWidth="1"/>
    <col min="13581" max="13822" width="11.42578125" style="59"/>
    <col min="13823" max="13823" width="33.5703125" style="59" customWidth="1"/>
    <col min="13824" max="13824" width="4.85546875" style="59" customWidth="1"/>
    <col min="13825" max="13825" width="16" style="59" customWidth="1"/>
    <col min="13826" max="13826" width="0.85546875" style="59" customWidth="1"/>
    <col min="13827" max="13827" width="15.28515625" style="59" customWidth="1"/>
    <col min="13828" max="13828" width="5" style="59" customWidth="1"/>
    <col min="13829" max="13829" width="9.140625" style="59" customWidth="1"/>
    <col min="13830" max="13830" width="1" style="59" customWidth="1"/>
    <col min="13831" max="13831" width="14.85546875" style="59" bestFit="1" customWidth="1"/>
    <col min="13832" max="13832" width="10.42578125" style="59" customWidth="1"/>
    <col min="13833" max="13833" width="13.28515625" style="59" bestFit="1" customWidth="1"/>
    <col min="13834" max="13834" width="12.28515625" style="59" bestFit="1" customWidth="1"/>
    <col min="13835" max="13836" width="13.28515625" style="59" bestFit="1" customWidth="1"/>
    <col min="13837" max="14078" width="11.42578125" style="59"/>
    <col min="14079" max="14079" width="33.5703125" style="59" customWidth="1"/>
    <col min="14080" max="14080" width="4.85546875" style="59" customWidth="1"/>
    <col min="14081" max="14081" width="16" style="59" customWidth="1"/>
    <col min="14082" max="14082" width="0.85546875" style="59" customWidth="1"/>
    <col min="14083" max="14083" width="15.28515625" style="59" customWidth="1"/>
    <col min="14084" max="14084" width="5" style="59" customWidth="1"/>
    <col min="14085" max="14085" width="9.140625" style="59" customWidth="1"/>
    <col min="14086" max="14086" width="1" style="59" customWidth="1"/>
    <col min="14087" max="14087" width="14.85546875" style="59" bestFit="1" customWidth="1"/>
    <col min="14088" max="14088" width="10.42578125" style="59" customWidth="1"/>
    <col min="14089" max="14089" width="13.28515625" style="59" bestFit="1" customWidth="1"/>
    <col min="14090" max="14090" width="12.28515625" style="59" bestFit="1" customWidth="1"/>
    <col min="14091" max="14092" width="13.28515625" style="59" bestFit="1" customWidth="1"/>
    <col min="14093" max="14334" width="11.42578125" style="59"/>
    <col min="14335" max="14335" width="33.5703125" style="59" customWidth="1"/>
    <col min="14336" max="14336" width="4.85546875" style="59" customWidth="1"/>
    <col min="14337" max="14337" width="16" style="59" customWidth="1"/>
    <col min="14338" max="14338" width="0.85546875" style="59" customWidth="1"/>
    <col min="14339" max="14339" width="15.28515625" style="59" customWidth="1"/>
    <col min="14340" max="14340" width="5" style="59" customWidth="1"/>
    <col min="14341" max="14341" width="9.140625" style="59" customWidth="1"/>
    <col min="14342" max="14342" width="1" style="59" customWidth="1"/>
    <col min="14343" max="14343" width="14.85546875" style="59" bestFit="1" customWidth="1"/>
    <col min="14344" max="14344" width="10.42578125" style="59" customWidth="1"/>
    <col min="14345" max="14345" width="13.28515625" style="59" bestFit="1" customWidth="1"/>
    <col min="14346" max="14346" width="12.28515625" style="59" bestFit="1" customWidth="1"/>
    <col min="14347" max="14348" width="13.28515625" style="59" bestFit="1" customWidth="1"/>
    <col min="14349" max="14590" width="11.42578125" style="59"/>
    <col min="14591" max="14591" width="33.5703125" style="59" customWidth="1"/>
    <col min="14592" max="14592" width="4.85546875" style="59" customWidth="1"/>
    <col min="14593" max="14593" width="16" style="59" customWidth="1"/>
    <col min="14594" max="14594" width="0.85546875" style="59" customWidth="1"/>
    <col min="14595" max="14595" width="15.28515625" style="59" customWidth="1"/>
    <col min="14596" max="14596" width="5" style="59" customWidth="1"/>
    <col min="14597" max="14597" width="9.140625" style="59" customWidth="1"/>
    <col min="14598" max="14598" width="1" style="59" customWidth="1"/>
    <col min="14599" max="14599" width="14.85546875" style="59" bestFit="1" customWidth="1"/>
    <col min="14600" max="14600" width="10.42578125" style="59" customWidth="1"/>
    <col min="14601" max="14601" width="13.28515625" style="59" bestFit="1" customWidth="1"/>
    <col min="14602" max="14602" width="12.28515625" style="59" bestFit="1" customWidth="1"/>
    <col min="14603" max="14604" width="13.28515625" style="59" bestFit="1" customWidth="1"/>
    <col min="14605" max="14846" width="11.42578125" style="59"/>
    <col min="14847" max="14847" width="33.5703125" style="59" customWidth="1"/>
    <col min="14848" max="14848" width="4.85546875" style="59" customWidth="1"/>
    <col min="14849" max="14849" width="16" style="59" customWidth="1"/>
    <col min="14850" max="14850" width="0.85546875" style="59" customWidth="1"/>
    <col min="14851" max="14851" width="15.28515625" style="59" customWidth="1"/>
    <col min="14852" max="14852" width="5" style="59" customWidth="1"/>
    <col min="14853" max="14853" width="9.140625" style="59" customWidth="1"/>
    <col min="14854" max="14854" width="1" style="59" customWidth="1"/>
    <col min="14855" max="14855" width="14.85546875" style="59" bestFit="1" customWidth="1"/>
    <col min="14856" max="14856" width="10.42578125" style="59" customWidth="1"/>
    <col min="14857" max="14857" width="13.28515625" style="59" bestFit="1" customWidth="1"/>
    <col min="14858" max="14858" width="12.28515625" style="59" bestFit="1" customWidth="1"/>
    <col min="14859" max="14860" width="13.28515625" style="59" bestFit="1" customWidth="1"/>
    <col min="14861" max="15102" width="11.42578125" style="59"/>
    <col min="15103" max="15103" width="33.5703125" style="59" customWidth="1"/>
    <col min="15104" max="15104" width="4.85546875" style="59" customWidth="1"/>
    <col min="15105" max="15105" width="16" style="59" customWidth="1"/>
    <col min="15106" max="15106" width="0.85546875" style="59" customWidth="1"/>
    <col min="15107" max="15107" width="15.28515625" style="59" customWidth="1"/>
    <col min="15108" max="15108" width="5" style="59" customWidth="1"/>
    <col min="15109" max="15109" width="9.140625" style="59" customWidth="1"/>
    <col min="15110" max="15110" width="1" style="59" customWidth="1"/>
    <col min="15111" max="15111" width="14.85546875" style="59" bestFit="1" customWidth="1"/>
    <col min="15112" max="15112" width="10.42578125" style="59" customWidth="1"/>
    <col min="15113" max="15113" width="13.28515625" style="59" bestFit="1" customWidth="1"/>
    <col min="15114" max="15114" width="12.28515625" style="59" bestFit="1" customWidth="1"/>
    <col min="15115" max="15116" width="13.28515625" style="59" bestFit="1" customWidth="1"/>
    <col min="15117" max="15358" width="11.42578125" style="59"/>
    <col min="15359" max="15359" width="33.5703125" style="59" customWidth="1"/>
    <col min="15360" max="15360" width="4.85546875" style="59" customWidth="1"/>
    <col min="15361" max="15361" width="16" style="59" customWidth="1"/>
    <col min="15362" max="15362" width="0.85546875" style="59" customWidth="1"/>
    <col min="15363" max="15363" width="15.28515625" style="59" customWidth="1"/>
    <col min="15364" max="15364" width="5" style="59" customWidth="1"/>
    <col min="15365" max="15365" width="9.140625" style="59" customWidth="1"/>
    <col min="15366" max="15366" width="1" style="59" customWidth="1"/>
    <col min="15367" max="15367" width="14.85546875" style="59" bestFit="1" customWidth="1"/>
    <col min="15368" max="15368" width="10.42578125" style="59" customWidth="1"/>
    <col min="15369" max="15369" width="13.28515625" style="59" bestFit="1" customWidth="1"/>
    <col min="15370" max="15370" width="12.28515625" style="59" bestFit="1" customWidth="1"/>
    <col min="15371" max="15372" width="13.28515625" style="59" bestFit="1" customWidth="1"/>
    <col min="15373" max="15614" width="11.42578125" style="59"/>
    <col min="15615" max="15615" width="33.5703125" style="59" customWidth="1"/>
    <col min="15616" max="15616" width="4.85546875" style="59" customWidth="1"/>
    <col min="15617" max="15617" width="16" style="59" customWidth="1"/>
    <col min="15618" max="15618" width="0.85546875" style="59" customWidth="1"/>
    <col min="15619" max="15619" width="15.28515625" style="59" customWidth="1"/>
    <col min="15620" max="15620" width="5" style="59" customWidth="1"/>
    <col min="15621" max="15621" width="9.140625" style="59" customWidth="1"/>
    <col min="15622" max="15622" width="1" style="59" customWidth="1"/>
    <col min="15623" max="15623" width="14.85546875" style="59" bestFit="1" customWidth="1"/>
    <col min="15624" max="15624" width="10.42578125" style="59" customWidth="1"/>
    <col min="15625" max="15625" width="13.28515625" style="59" bestFit="1" customWidth="1"/>
    <col min="15626" max="15626" width="12.28515625" style="59" bestFit="1" customWidth="1"/>
    <col min="15627" max="15628" width="13.28515625" style="59" bestFit="1" customWidth="1"/>
    <col min="15629" max="15870" width="11.42578125" style="59"/>
    <col min="15871" max="15871" width="33.5703125" style="59" customWidth="1"/>
    <col min="15872" max="15872" width="4.85546875" style="59" customWidth="1"/>
    <col min="15873" max="15873" width="16" style="59" customWidth="1"/>
    <col min="15874" max="15874" width="0.85546875" style="59" customWidth="1"/>
    <col min="15875" max="15875" width="15.28515625" style="59" customWidth="1"/>
    <col min="15876" max="15876" width="5" style="59" customWidth="1"/>
    <col min="15877" max="15877" width="9.140625" style="59" customWidth="1"/>
    <col min="15878" max="15878" width="1" style="59" customWidth="1"/>
    <col min="15879" max="15879" width="14.85546875" style="59" bestFit="1" customWidth="1"/>
    <col min="15880" max="15880" width="10.42578125" style="59" customWidth="1"/>
    <col min="15881" max="15881" width="13.28515625" style="59" bestFit="1" customWidth="1"/>
    <col min="15882" max="15882" width="12.28515625" style="59" bestFit="1" customWidth="1"/>
    <col min="15883" max="15884" width="13.28515625" style="59" bestFit="1" customWidth="1"/>
    <col min="15885" max="16126" width="11.42578125" style="59"/>
    <col min="16127" max="16127" width="33.5703125" style="59" customWidth="1"/>
    <col min="16128" max="16128" width="4.85546875" style="59" customWidth="1"/>
    <col min="16129" max="16129" width="16" style="59" customWidth="1"/>
    <col min="16130" max="16130" width="0.85546875" style="59" customWidth="1"/>
    <col min="16131" max="16131" width="15.28515625" style="59" customWidth="1"/>
    <col min="16132" max="16132" width="5" style="59" customWidth="1"/>
    <col min="16133" max="16133" width="9.140625" style="59" customWidth="1"/>
    <col min="16134" max="16134" width="1" style="59" customWidth="1"/>
    <col min="16135" max="16135" width="14.85546875" style="59" bestFit="1" customWidth="1"/>
    <col min="16136" max="16136" width="10.42578125" style="59" customWidth="1"/>
    <col min="16137" max="16137" width="13.28515625" style="59" bestFit="1" customWidth="1"/>
    <col min="16138" max="16138" width="12.28515625" style="59" bestFit="1" customWidth="1"/>
    <col min="16139" max="16140" width="13.28515625" style="59" bestFit="1" customWidth="1"/>
    <col min="16141" max="16384" width="11.42578125" style="59"/>
  </cols>
  <sheetData>
    <row r="1" spans="1:13" s="39" customFormat="1" ht="15.75" x14ac:dyDescent="0.25">
      <c r="A1" s="200" t="s">
        <v>14</v>
      </c>
      <c r="B1" s="200"/>
      <c r="C1" s="200"/>
      <c r="D1" s="200"/>
      <c r="E1" s="200"/>
      <c r="F1" s="200"/>
      <c r="G1" s="200"/>
      <c r="H1" s="200"/>
      <c r="I1" s="200"/>
      <c r="J1" s="200"/>
    </row>
    <row r="2" spans="1:13" s="39" customFormat="1" ht="14.25" customHeight="1" x14ac:dyDescent="0.25">
      <c r="A2" s="200" t="s">
        <v>86</v>
      </c>
      <c r="B2" s="200"/>
      <c r="C2" s="200"/>
      <c r="D2" s="200"/>
      <c r="E2" s="200"/>
      <c r="F2" s="200"/>
      <c r="G2" s="200"/>
      <c r="H2" s="200"/>
      <c r="I2" s="200"/>
      <c r="J2" s="200"/>
    </row>
    <row r="3" spans="1:13" s="39" customFormat="1" ht="14.25" customHeight="1" x14ac:dyDescent="0.25">
      <c r="A3" s="199" t="s">
        <v>122</v>
      </c>
      <c r="B3" s="199"/>
      <c r="C3" s="199"/>
      <c r="D3" s="199"/>
      <c r="E3" s="199"/>
      <c r="F3" s="199"/>
      <c r="G3" s="199"/>
      <c r="H3" s="199"/>
      <c r="I3" s="199"/>
      <c r="J3" s="107"/>
    </row>
    <row r="4" spans="1:13" s="39" customFormat="1" ht="15.75" x14ac:dyDescent="0.25">
      <c r="A4" s="199" t="s">
        <v>0</v>
      </c>
      <c r="B4" s="199"/>
      <c r="C4" s="199"/>
      <c r="D4" s="199"/>
      <c r="E4" s="199"/>
      <c r="F4" s="199"/>
      <c r="G4" s="199"/>
      <c r="H4" s="199"/>
      <c r="I4" s="199"/>
      <c r="J4" s="107"/>
    </row>
    <row r="5" spans="1:13" s="39" customFormat="1" ht="15" x14ac:dyDescent="0.25">
      <c r="A5" s="41"/>
      <c r="B5" s="41"/>
      <c r="C5" s="105"/>
      <c r="D5" s="41"/>
      <c r="E5" s="41"/>
      <c r="F5" s="41"/>
      <c r="G5" s="41"/>
      <c r="H5" s="41"/>
      <c r="I5" s="41"/>
      <c r="J5" s="40"/>
    </row>
    <row r="6" spans="1:13" x14ac:dyDescent="0.2">
      <c r="A6" s="73" t="s">
        <v>15</v>
      </c>
      <c r="B6" s="73" t="s">
        <v>33</v>
      </c>
      <c r="C6" s="106" t="s">
        <v>121</v>
      </c>
      <c r="D6" s="75"/>
      <c r="E6" s="106" t="s">
        <v>113</v>
      </c>
      <c r="F6" s="75"/>
      <c r="G6" s="73" t="s">
        <v>34</v>
      </c>
      <c r="H6" s="73"/>
      <c r="I6" s="73" t="s">
        <v>34</v>
      </c>
      <c r="J6" s="42"/>
    </row>
    <row r="7" spans="1:13" x14ac:dyDescent="0.2">
      <c r="A7" s="73"/>
      <c r="B7" s="72"/>
      <c r="C7" s="76"/>
      <c r="D7" s="75"/>
      <c r="E7" s="76"/>
      <c r="F7" s="75"/>
      <c r="G7" s="73" t="s">
        <v>35</v>
      </c>
      <c r="H7" s="73"/>
      <c r="I7" s="73" t="s">
        <v>36</v>
      </c>
      <c r="J7" s="42"/>
    </row>
    <row r="8" spans="1:13" ht="15" x14ac:dyDescent="0.25">
      <c r="A8" s="43" t="s">
        <v>37</v>
      </c>
      <c r="B8" s="42"/>
      <c r="C8" s="44"/>
      <c r="D8" s="45"/>
      <c r="E8" s="44"/>
      <c r="F8" s="40"/>
      <c r="G8" s="46"/>
      <c r="H8" s="46"/>
      <c r="I8" s="46"/>
      <c r="J8" s="46"/>
    </row>
    <row r="9" spans="1:13" ht="15" x14ac:dyDescent="0.25">
      <c r="A9" s="40" t="s">
        <v>16</v>
      </c>
      <c r="B9" s="42">
        <v>5</v>
      </c>
      <c r="C9" s="47">
        <v>80392994305</v>
      </c>
      <c r="D9" s="47"/>
      <c r="E9" s="47">
        <v>68931507399</v>
      </c>
      <c r="F9" s="49"/>
      <c r="G9" s="50">
        <f>I9/E9</f>
        <v>0.16627355673011546</v>
      </c>
      <c r="H9" s="50"/>
      <c r="I9" s="48">
        <f>+C9-E9</f>
        <v>11461486906</v>
      </c>
      <c r="J9" s="48"/>
      <c r="K9" s="29"/>
      <c r="L9" s="60"/>
    </row>
    <row r="10" spans="1:13" ht="15" x14ac:dyDescent="0.25">
      <c r="A10" s="40" t="s">
        <v>17</v>
      </c>
      <c r="B10" s="42">
        <v>7</v>
      </c>
      <c r="C10" s="47">
        <v>33921570039</v>
      </c>
      <c r="D10" s="48"/>
      <c r="E10" s="47">
        <v>8447858062</v>
      </c>
      <c r="F10" s="49"/>
      <c r="G10" s="50">
        <f t="shared" ref="G10:G12" si="0">I10/E10</f>
        <v>3.0154048268856912</v>
      </c>
      <c r="H10" s="50"/>
      <c r="I10" s="48">
        <f t="shared" ref="I10:I14" si="1">+C10-E10</f>
        <v>25473711977</v>
      </c>
      <c r="J10" s="48"/>
      <c r="K10" s="29"/>
      <c r="L10" s="61"/>
      <c r="M10" s="61"/>
    </row>
    <row r="11" spans="1:13" ht="15" x14ac:dyDescent="0.25">
      <c r="A11" s="40" t="str">
        <f>+A20</f>
        <v>Prestamos por Cobrar</v>
      </c>
      <c r="B11" s="42">
        <v>8</v>
      </c>
      <c r="C11" s="47">
        <v>183054892</v>
      </c>
      <c r="D11" s="48"/>
      <c r="E11" s="47">
        <v>176071966</v>
      </c>
      <c r="F11" s="49"/>
      <c r="G11" s="50">
        <f t="shared" si="0"/>
        <v>3.9659499229990992E-2</v>
      </c>
      <c r="H11" s="50"/>
      <c r="I11" s="48">
        <f t="shared" si="1"/>
        <v>6982926</v>
      </c>
      <c r="J11" s="48"/>
      <c r="K11" s="29"/>
    </row>
    <row r="12" spans="1:13" ht="15" x14ac:dyDescent="0.25">
      <c r="A12" s="40" t="s">
        <v>84</v>
      </c>
      <c r="B12" s="42">
        <v>9</v>
      </c>
      <c r="C12" s="48">
        <v>508254893</v>
      </c>
      <c r="D12" s="48"/>
      <c r="E12" s="48">
        <v>559463047</v>
      </c>
      <c r="F12" s="49"/>
      <c r="G12" s="50">
        <f t="shared" si="0"/>
        <v>-9.1530896052192695E-2</v>
      </c>
      <c r="H12" s="50"/>
      <c r="I12" s="48">
        <f t="shared" si="1"/>
        <v>-51208154</v>
      </c>
      <c r="J12" s="48"/>
      <c r="K12" s="29"/>
      <c r="L12" s="180"/>
    </row>
    <row r="13" spans="1:13" ht="13.5" customHeight="1" x14ac:dyDescent="0.25">
      <c r="A13" s="40" t="s">
        <v>100</v>
      </c>
      <c r="B13" s="42">
        <v>16</v>
      </c>
      <c r="C13" s="48">
        <v>17071216392</v>
      </c>
      <c r="D13" s="48"/>
      <c r="E13" s="48">
        <v>21974972469</v>
      </c>
      <c r="F13" s="49"/>
      <c r="G13" s="50">
        <f t="shared" ref="G13:G14" si="2">I13/E13</f>
        <v>-0.22315186441838358</v>
      </c>
      <c r="H13" s="50"/>
      <c r="I13" s="48">
        <f t="shared" si="1"/>
        <v>-4903756077</v>
      </c>
      <c r="J13" s="48"/>
      <c r="K13" s="29"/>
      <c r="L13" s="60"/>
    </row>
    <row r="14" spans="1:13" ht="13.5" customHeight="1" x14ac:dyDescent="0.25">
      <c r="A14" s="40" t="s">
        <v>101</v>
      </c>
      <c r="B14" s="42">
        <v>17</v>
      </c>
      <c r="C14" s="51">
        <v>17105790</v>
      </c>
      <c r="D14" s="48"/>
      <c r="E14" s="51">
        <v>3075779</v>
      </c>
      <c r="F14" s="49"/>
      <c r="G14" s="52">
        <f t="shared" si="2"/>
        <v>4.5614496360109094</v>
      </c>
      <c r="H14" s="50"/>
      <c r="I14" s="51">
        <f t="shared" si="1"/>
        <v>14030011</v>
      </c>
      <c r="J14" s="48"/>
      <c r="K14" s="29"/>
    </row>
    <row r="15" spans="1:13" ht="15" x14ac:dyDescent="0.25">
      <c r="A15" s="40"/>
      <c r="B15" s="42"/>
      <c r="C15" s="48"/>
      <c r="D15" s="48"/>
      <c r="E15" s="48"/>
      <c r="F15" s="49"/>
      <c r="G15" s="50"/>
      <c r="H15" s="50"/>
      <c r="I15" s="48"/>
      <c r="J15" s="48"/>
      <c r="K15" s="29"/>
    </row>
    <row r="16" spans="1:13" ht="15" x14ac:dyDescent="0.25">
      <c r="A16" s="46" t="s">
        <v>38</v>
      </c>
      <c r="B16" s="42"/>
      <c r="C16" s="53">
        <f>SUM(C9:C15)</f>
        <v>132094196311</v>
      </c>
      <c r="D16" s="54">
        <f>C16/C26</f>
        <v>0.33214834737580878</v>
      </c>
      <c r="E16" s="53">
        <f>SUM(E9:E15)</f>
        <v>100092948722</v>
      </c>
      <c r="F16" s="54">
        <f>E16/E26</f>
        <v>0.27251452767761697</v>
      </c>
      <c r="G16" s="55">
        <f>I16/E16</f>
        <v>0.31971530460033559</v>
      </c>
      <c r="H16" s="55"/>
      <c r="I16" s="53">
        <f>C16-E16</f>
        <v>32001247589</v>
      </c>
      <c r="J16" s="48"/>
      <c r="K16" s="29"/>
      <c r="L16" s="60"/>
    </row>
    <row r="17" spans="1:12" ht="15" x14ac:dyDescent="0.25">
      <c r="A17" s="53"/>
      <c r="B17" s="42"/>
      <c r="C17" s="48"/>
      <c r="D17" s="54"/>
      <c r="E17" s="48"/>
      <c r="F17" s="49"/>
      <c r="G17" s="55"/>
      <c r="H17" s="50"/>
      <c r="I17" s="48"/>
      <c r="J17" s="48"/>
      <c r="K17" s="29"/>
    </row>
    <row r="18" spans="1:12" ht="15" x14ac:dyDescent="0.25">
      <c r="A18" s="46" t="s">
        <v>39</v>
      </c>
      <c r="B18" s="42"/>
      <c r="C18" s="48"/>
      <c r="D18" s="54"/>
      <c r="E18" s="48"/>
      <c r="F18" s="49"/>
      <c r="G18" s="55"/>
      <c r="H18" s="50"/>
      <c r="I18" s="48"/>
      <c r="J18" s="48"/>
      <c r="K18" s="29"/>
    </row>
    <row r="19" spans="1:12" ht="15" x14ac:dyDescent="0.25">
      <c r="A19" s="40" t="str">
        <f>+A10</f>
        <v>Cuentas por Cobrar</v>
      </c>
      <c r="B19" s="42">
        <v>7</v>
      </c>
      <c r="C19" s="48">
        <v>32610035</v>
      </c>
      <c r="D19" s="54"/>
      <c r="E19" s="48">
        <v>39356274</v>
      </c>
      <c r="F19" s="49"/>
      <c r="G19" s="50">
        <f>+I19/E19</f>
        <v>-0.1714145754753105</v>
      </c>
      <c r="H19" s="50"/>
      <c r="I19" s="48">
        <f>+C19-E19</f>
        <v>-6746239</v>
      </c>
      <c r="J19" s="48"/>
      <c r="K19" s="60"/>
    </row>
    <row r="20" spans="1:12" ht="15" x14ac:dyDescent="0.25">
      <c r="A20" s="40" t="s">
        <v>85</v>
      </c>
      <c r="B20" s="42">
        <v>8</v>
      </c>
      <c r="C20" s="48">
        <v>759638945</v>
      </c>
      <c r="D20" s="54"/>
      <c r="E20" s="48">
        <v>796983199</v>
      </c>
      <c r="F20" s="49"/>
      <c r="G20" s="50">
        <f>I20/E20</f>
        <v>-4.6857015363507053E-2</v>
      </c>
      <c r="H20" s="50"/>
      <c r="I20" s="48">
        <f t="shared" ref="I20:I22" si="3">+C20-E20</f>
        <v>-37344254</v>
      </c>
      <c r="J20" s="48"/>
      <c r="L20" s="62"/>
    </row>
    <row r="21" spans="1:12" ht="15" x14ac:dyDescent="0.25">
      <c r="A21" s="40" t="s">
        <v>102</v>
      </c>
      <c r="B21" s="42">
        <v>14</v>
      </c>
      <c r="C21" s="48">
        <v>497092305</v>
      </c>
      <c r="D21" s="54"/>
      <c r="E21" s="48">
        <v>549045919</v>
      </c>
      <c r="F21" s="49"/>
      <c r="G21" s="50">
        <f>I21/E21</f>
        <v>-9.4625262117648129E-2</v>
      </c>
      <c r="H21" s="50"/>
      <c r="I21" s="48">
        <f t="shared" si="3"/>
        <v>-51953614</v>
      </c>
      <c r="J21" s="48"/>
      <c r="K21" s="60"/>
      <c r="L21" s="62"/>
    </row>
    <row r="22" spans="1:12" ht="15" x14ac:dyDescent="0.25">
      <c r="A22" s="40" t="s">
        <v>18</v>
      </c>
      <c r="B22" s="42">
        <v>10</v>
      </c>
      <c r="C22" s="51">
        <v>264312845224</v>
      </c>
      <c r="D22" s="54"/>
      <c r="E22" s="51">
        <v>265815657788</v>
      </c>
      <c r="F22" s="49"/>
      <c r="G22" s="52">
        <f t="shared" ref="G22" si="4">I22/E22</f>
        <v>-5.6535893201541988E-3</v>
      </c>
      <c r="H22" s="50"/>
      <c r="I22" s="51">
        <f t="shared" si="3"/>
        <v>-1502812564</v>
      </c>
      <c r="J22" s="48"/>
    </row>
    <row r="23" spans="1:12" ht="15" x14ac:dyDescent="0.25">
      <c r="A23" s="40"/>
      <c r="B23" s="42"/>
      <c r="C23" s="48"/>
      <c r="D23" s="54"/>
      <c r="E23" s="48"/>
      <c r="F23" s="49"/>
      <c r="G23" s="50"/>
      <c r="H23" s="50"/>
      <c r="I23" s="48"/>
      <c r="J23" s="48"/>
      <c r="L23" s="63"/>
    </row>
    <row r="24" spans="1:12" ht="15" x14ac:dyDescent="0.25">
      <c r="A24" s="46" t="s">
        <v>40</v>
      </c>
      <c r="B24" s="42"/>
      <c r="C24" s="53">
        <f>SUM(C19:C23)</f>
        <v>265602186509</v>
      </c>
      <c r="D24" s="54">
        <f>C24/C26</f>
        <v>0.66785165262419122</v>
      </c>
      <c r="E24" s="53">
        <f>SUM(E19:E23)</f>
        <v>267201043180</v>
      </c>
      <c r="F24" s="54">
        <f>E24/E26</f>
        <v>0.72748547232238303</v>
      </c>
      <c r="G24" s="55">
        <f>I24/E24</f>
        <v>-5.9837216650495267E-3</v>
      </c>
      <c r="H24" s="55"/>
      <c r="I24" s="53">
        <f>+C24-E24</f>
        <v>-1598856671</v>
      </c>
      <c r="J24" s="48"/>
      <c r="L24" s="60"/>
    </row>
    <row r="25" spans="1:12" ht="15" x14ac:dyDescent="0.25">
      <c r="A25" s="40"/>
      <c r="B25" s="42"/>
      <c r="C25" s="51"/>
      <c r="D25" s="54"/>
      <c r="E25" s="51"/>
      <c r="F25" s="49"/>
      <c r="G25" s="52"/>
      <c r="H25" s="50"/>
      <c r="I25" s="51"/>
      <c r="J25" s="48"/>
    </row>
    <row r="26" spans="1:12" ht="15.75" thickBot="1" x14ac:dyDescent="0.3">
      <c r="A26" s="46" t="s">
        <v>19</v>
      </c>
      <c r="B26" s="42"/>
      <c r="C26" s="56">
        <f>C16+C24</f>
        <v>397696382820</v>
      </c>
      <c r="D26" s="54">
        <f>SUM(D16:D24)</f>
        <v>1</v>
      </c>
      <c r="E26" s="56">
        <f>E16+E24</f>
        <v>367293991902</v>
      </c>
      <c r="F26" s="54">
        <f>SUM(F16:F24)</f>
        <v>1</v>
      </c>
      <c r="G26" s="57">
        <f>I26/E26</f>
        <v>8.2773994642721657E-2</v>
      </c>
      <c r="H26" s="55"/>
      <c r="I26" s="56">
        <f>+C26-E26</f>
        <v>30402390918</v>
      </c>
      <c r="J26" s="48"/>
    </row>
    <row r="27" spans="1:12" ht="15.75" thickTop="1" x14ac:dyDescent="0.25">
      <c r="A27" s="46"/>
      <c r="B27" s="42"/>
      <c r="C27" s="48"/>
      <c r="D27" s="48"/>
      <c r="E27" s="48"/>
      <c r="F27" s="49"/>
      <c r="G27" s="48"/>
      <c r="H27" s="48"/>
      <c r="I27" s="48"/>
      <c r="J27" s="48"/>
    </row>
    <row r="28" spans="1:12" ht="15" x14ac:dyDescent="0.25">
      <c r="A28" s="46" t="s">
        <v>31</v>
      </c>
      <c r="B28" s="42"/>
      <c r="C28" s="48"/>
      <c r="D28" s="48"/>
      <c r="E28" s="48"/>
      <c r="F28" s="49"/>
      <c r="G28" s="49"/>
      <c r="H28" s="49"/>
      <c r="I28" s="49"/>
      <c r="J28" s="49"/>
    </row>
    <row r="29" spans="1:12" ht="15" x14ac:dyDescent="0.25">
      <c r="A29" s="40" t="s">
        <v>88</v>
      </c>
      <c r="B29" s="42">
        <v>26</v>
      </c>
      <c r="C29" s="47">
        <f>+E29</f>
        <v>167286735</v>
      </c>
      <c r="D29" s="48"/>
      <c r="E29" s="47">
        <v>167286735</v>
      </c>
      <c r="F29" s="49"/>
      <c r="G29" s="50">
        <f>I29/E29</f>
        <v>0</v>
      </c>
      <c r="H29" s="50"/>
      <c r="I29" s="48">
        <f>C29-E29</f>
        <v>0</v>
      </c>
      <c r="J29" s="49"/>
    </row>
    <row r="30" spans="1:12" ht="15" x14ac:dyDescent="0.25">
      <c r="A30" s="40" t="s">
        <v>98</v>
      </c>
      <c r="B30" s="42"/>
      <c r="C30" s="47">
        <v>3700063699</v>
      </c>
      <c r="D30" s="48"/>
      <c r="E30" s="47">
        <v>14447576315</v>
      </c>
      <c r="F30" s="49"/>
      <c r="G30" s="50">
        <f>I30/E30</f>
        <v>-0.74389727257170057</v>
      </c>
      <c r="H30" s="50"/>
      <c r="I30" s="48">
        <f>C30-E30</f>
        <v>-10747512616</v>
      </c>
      <c r="J30" s="49"/>
    </row>
    <row r="31" spans="1:12" ht="15" x14ac:dyDescent="0.25">
      <c r="A31" s="53"/>
      <c r="B31" s="58"/>
      <c r="C31" s="47"/>
      <c r="D31" s="48"/>
      <c r="E31" s="48"/>
      <c r="F31" s="40"/>
      <c r="G31" s="50"/>
      <c r="H31" s="40"/>
      <c r="I31" s="48"/>
      <c r="J31" s="40"/>
    </row>
    <row r="32" spans="1:12" ht="15" x14ac:dyDescent="0.25">
      <c r="A32" s="53"/>
      <c r="B32" s="58"/>
      <c r="C32" s="47"/>
      <c r="D32" s="48"/>
      <c r="E32" s="48"/>
      <c r="F32" s="40"/>
      <c r="G32" s="50"/>
      <c r="H32" s="40"/>
      <c r="I32" s="48"/>
      <c r="J32" s="40"/>
    </row>
    <row r="33" spans="1:11" s="64" customFormat="1" ht="15" x14ac:dyDescent="0.25">
      <c r="A33" s="71" t="str">
        <f>+'ESTADO DE RESULTADOS'!A35</f>
        <v>ALEJANDRO VILLA GOMEZ</v>
      </c>
      <c r="B33" s="72"/>
      <c r="C33" s="127" t="s">
        <v>99</v>
      </c>
      <c r="D33" s="70"/>
      <c r="E33" s="71"/>
      <c r="F33" s="70"/>
      <c r="G33" s="71" t="s">
        <v>103</v>
      </c>
      <c r="H33" s="71"/>
      <c r="I33" s="71"/>
      <c r="J33" s="71"/>
      <c r="K33" s="128"/>
    </row>
    <row r="34" spans="1:11" x14ac:dyDescent="0.2">
      <c r="A34" s="70" t="s">
        <v>97</v>
      </c>
      <c r="B34" s="68"/>
      <c r="C34" s="69" t="s">
        <v>107</v>
      </c>
      <c r="D34" s="69"/>
      <c r="E34" s="70"/>
      <c r="F34" s="70"/>
      <c r="G34" s="70"/>
      <c r="H34" s="70"/>
      <c r="I34" s="70"/>
      <c r="J34" s="70"/>
      <c r="K34" s="129"/>
    </row>
    <row r="35" spans="1:11" x14ac:dyDescent="0.2">
      <c r="A35" s="70" t="s">
        <v>42</v>
      </c>
      <c r="B35" s="130"/>
      <c r="C35" s="131"/>
      <c r="D35" s="132"/>
      <c r="E35" s="131"/>
      <c r="F35" s="70"/>
      <c r="G35" s="70"/>
      <c r="H35" s="70"/>
      <c r="I35" s="70"/>
      <c r="J35" s="70"/>
      <c r="K35" s="129"/>
    </row>
    <row r="36" spans="1:11" x14ac:dyDescent="0.2">
      <c r="A36" s="132"/>
      <c r="B36" s="130"/>
      <c r="C36" s="131"/>
      <c r="D36" s="132"/>
      <c r="E36" s="131"/>
      <c r="F36" s="132"/>
      <c r="G36" s="132"/>
      <c r="H36" s="132"/>
      <c r="I36" s="132"/>
      <c r="J36" s="132"/>
      <c r="K36" s="129"/>
    </row>
    <row r="37" spans="1:11" x14ac:dyDescent="0.2">
      <c r="A37" s="39"/>
      <c r="B37" s="65"/>
      <c r="C37" s="66"/>
      <c r="D37" s="39"/>
      <c r="E37" s="66"/>
      <c r="F37" s="39"/>
      <c r="G37" s="39"/>
      <c r="H37" s="39"/>
      <c r="I37" s="39"/>
      <c r="J37" s="39"/>
    </row>
    <row r="38" spans="1:11" x14ac:dyDescent="0.2">
      <c r="B38" s="67"/>
    </row>
  </sheetData>
  <mergeCells count="4">
    <mergeCell ref="A3:I3"/>
    <mergeCell ref="A4:I4"/>
    <mergeCell ref="A1:J1"/>
    <mergeCell ref="A2:J2"/>
  </mergeCells>
  <pageMargins left="1.1023622047244095" right="0.31496062992125984" top="0.15748031496062992" bottom="0"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J45"/>
  <sheetViews>
    <sheetView workbookViewId="0">
      <selection activeCell="I19" sqref="I19"/>
    </sheetView>
  </sheetViews>
  <sheetFormatPr baseColWidth="10" defaultRowHeight="15" x14ac:dyDescent="0.25"/>
  <cols>
    <col min="1" max="1" width="31.5703125" style="40" customWidth="1"/>
    <col min="2" max="2" width="10" style="40" customWidth="1"/>
    <col min="3" max="3" width="18" style="48" customWidth="1"/>
    <col min="4" max="4" width="6.42578125" style="40" customWidth="1"/>
    <col min="5" max="5" width="17.5703125" style="40" customWidth="1"/>
    <col min="6" max="6" width="6.28515625" style="40" customWidth="1"/>
    <col min="7" max="7" width="11.140625" style="40" customWidth="1"/>
    <col min="8" max="8" width="2.28515625" style="40" customWidth="1"/>
    <col min="9" max="9" width="16.140625" style="40" customWidth="1"/>
    <col min="10" max="10" width="25.28515625" style="40" customWidth="1"/>
    <col min="11" max="252" width="11.42578125" style="40"/>
    <col min="253" max="253" width="37.7109375" style="40" customWidth="1"/>
    <col min="254" max="254" width="7" style="40" customWidth="1"/>
    <col min="255" max="255" width="15.7109375" style="40" customWidth="1"/>
    <col min="256" max="256" width="1.42578125" style="40" customWidth="1"/>
    <col min="257" max="257" width="16.85546875" style="40" customWidth="1"/>
    <col min="258" max="258" width="1.42578125" style="40" customWidth="1"/>
    <col min="259" max="259" width="9.5703125" style="40" customWidth="1"/>
    <col min="260" max="260" width="2.28515625" style="40" customWidth="1"/>
    <col min="261" max="261" width="14.85546875" style="40" bestFit="1" customWidth="1"/>
    <col min="262" max="262" width="11.42578125" style="40"/>
    <col min="263" max="264" width="12.28515625" style="40" bestFit="1" customWidth="1"/>
    <col min="265" max="508" width="11.42578125" style="40"/>
    <col min="509" max="509" width="37.7109375" style="40" customWidth="1"/>
    <col min="510" max="510" width="7" style="40" customWidth="1"/>
    <col min="511" max="511" width="15.7109375" style="40" customWidth="1"/>
    <col min="512" max="512" width="1.42578125" style="40" customWidth="1"/>
    <col min="513" max="513" width="16.85546875" style="40" customWidth="1"/>
    <col min="514" max="514" width="1.42578125" style="40" customWidth="1"/>
    <col min="515" max="515" width="9.5703125" style="40" customWidth="1"/>
    <col min="516" max="516" width="2.28515625" style="40" customWidth="1"/>
    <col min="517" max="517" width="14.85546875" style="40" bestFit="1" customWidth="1"/>
    <col min="518" max="518" width="11.42578125" style="40"/>
    <col min="519" max="520" width="12.28515625" style="40" bestFit="1" customWidth="1"/>
    <col min="521" max="764" width="11.42578125" style="40"/>
    <col min="765" max="765" width="37.7109375" style="40" customWidth="1"/>
    <col min="766" max="766" width="7" style="40" customWidth="1"/>
    <col min="767" max="767" width="15.7109375" style="40" customWidth="1"/>
    <col min="768" max="768" width="1.42578125" style="40" customWidth="1"/>
    <col min="769" max="769" width="16.85546875" style="40" customWidth="1"/>
    <col min="770" max="770" width="1.42578125" style="40" customWidth="1"/>
    <col min="771" max="771" width="9.5703125" style="40" customWidth="1"/>
    <col min="772" max="772" width="2.28515625" style="40" customWidth="1"/>
    <col min="773" max="773" width="14.85546875" style="40" bestFit="1" customWidth="1"/>
    <col min="774" max="774" width="11.42578125" style="40"/>
    <col min="775" max="776" width="12.28515625" style="40" bestFit="1" customWidth="1"/>
    <col min="777" max="1020" width="11.42578125" style="40"/>
    <col min="1021" max="1021" width="37.7109375" style="40" customWidth="1"/>
    <col min="1022" max="1022" width="7" style="40" customWidth="1"/>
    <col min="1023" max="1023" width="15.7109375" style="40" customWidth="1"/>
    <col min="1024" max="1024" width="1.42578125" style="40" customWidth="1"/>
    <col min="1025" max="1025" width="16.85546875" style="40" customWidth="1"/>
    <col min="1026" max="1026" width="1.42578125" style="40" customWidth="1"/>
    <col min="1027" max="1027" width="9.5703125" style="40" customWidth="1"/>
    <col min="1028" max="1028" width="2.28515625" style="40" customWidth="1"/>
    <col min="1029" max="1029" width="14.85546875" style="40" bestFit="1" customWidth="1"/>
    <col min="1030" max="1030" width="11.42578125" style="40"/>
    <col min="1031" max="1032" width="12.28515625" style="40" bestFit="1" customWidth="1"/>
    <col min="1033" max="1276" width="11.42578125" style="40"/>
    <col min="1277" max="1277" width="37.7109375" style="40" customWidth="1"/>
    <col min="1278" max="1278" width="7" style="40" customWidth="1"/>
    <col min="1279" max="1279" width="15.7109375" style="40" customWidth="1"/>
    <col min="1280" max="1280" width="1.42578125" style="40" customWidth="1"/>
    <col min="1281" max="1281" width="16.85546875" style="40" customWidth="1"/>
    <col min="1282" max="1282" width="1.42578125" style="40" customWidth="1"/>
    <col min="1283" max="1283" width="9.5703125" style="40" customWidth="1"/>
    <col min="1284" max="1284" width="2.28515625" style="40" customWidth="1"/>
    <col min="1285" max="1285" width="14.85546875" style="40" bestFit="1" customWidth="1"/>
    <col min="1286" max="1286" width="11.42578125" style="40"/>
    <col min="1287" max="1288" width="12.28515625" style="40" bestFit="1" customWidth="1"/>
    <col min="1289" max="1532" width="11.42578125" style="40"/>
    <col min="1533" max="1533" width="37.7109375" style="40" customWidth="1"/>
    <col min="1534" max="1534" width="7" style="40" customWidth="1"/>
    <col min="1535" max="1535" width="15.7109375" style="40" customWidth="1"/>
    <col min="1536" max="1536" width="1.42578125" style="40" customWidth="1"/>
    <col min="1537" max="1537" width="16.85546875" style="40" customWidth="1"/>
    <col min="1538" max="1538" width="1.42578125" style="40" customWidth="1"/>
    <col min="1539" max="1539" width="9.5703125" style="40" customWidth="1"/>
    <col min="1540" max="1540" width="2.28515625" style="40" customWidth="1"/>
    <col min="1541" max="1541" width="14.85546875" style="40" bestFit="1" customWidth="1"/>
    <col min="1542" max="1542" width="11.42578125" style="40"/>
    <col min="1543" max="1544" width="12.28515625" style="40" bestFit="1" customWidth="1"/>
    <col min="1545" max="1788" width="11.42578125" style="40"/>
    <col min="1789" max="1789" width="37.7109375" style="40" customWidth="1"/>
    <col min="1790" max="1790" width="7" style="40" customWidth="1"/>
    <col min="1791" max="1791" width="15.7109375" style="40" customWidth="1"/>
    <col min="1792" max="1792" width="1.42578125" style="40" customWidth="1"/>
    <col min="1793" max="1793" width="16.85546875" style="40" customWidth="1"/>
    <col min="1794" max="1794" width="1.42578125" style="40" customWidth="1"/>
    <col min="1795" max="1795" width="9.5703125" style="40" customWidth="1"/>
    <col min="1796" max="1796" width="2.28515625" style="40" customWidth="1"/>
    <col min="1797" max="1797" width="14.85546875" style="40" bestFit="1" customWidth="1"/>
    <col min="1798" max="1798" width="11.42578125" style="40"/>
    <col min="1799" max="1800" width="12.28515625" style="40" bestFit="1" customWidth="1"/>
    <col min="1801" max="2044" width="11.42578125" style="40"/>
    <col min="2045" max="2045" width="37.7109375" style="40" customWidth="1"/>
    <col min="2046" max="2046" width="7" style="40" customWidth="1"/>
    <col min="2047" max="2047" width="15.7109375" style="40" customWidth="1"/>
    <col min="2048" max="2048" width="1.42578125" style="40" customWidth="1"/>
    <col min="2049" max="2049" width="16.85546875" style="40" customWidth="1"/>
    <col min="2050" max="2050" width="1.42578125" style="40" customWidth="1"/>
    <col min="2051" max="2051" width="9.5703125" style="40" customWidth="1"/>
    <col min="2052" max="2052" width="2.28515625" style="40" customWidth="1"/>
    <col min="2053" max="2053" width="14.85546875" style="40" bestFit="1" customWidth="1"/>
    <col min="2054" max="2054" width="11.42578125" style="40"/>
    <col min="2055" max="2056" width="12.28515625" style="40" bestFit="1" customWidth="1"/>
    <col min="2057" max="2300" width="11.42578125" style="40"/>
    <col min="2301" max="2301" width="37.7109375" style="40" customWidth="1"/>
    <col min="2302" max="2302" width="7" style="40" customWidth="1"/>
    <col min="2303" max="2303" width="15.7109375" style="40" customWidth="1"/>
    <col min="2304" max="2304" width="1.42578125" style="40" customWidth="1"/>
    <col min="2305" max="2305" width="16.85546875" style="40" customWidth="1"/>
    <col min="2306" max="2306" width="1.42578125" style="40" customWidth="1"/>
    <col min="2307" max="2307" width="9.5703125" style="40" customWidth="1"/>
    <col min="2308" max="2308" width="2.28515625" style="40" customWidth="1"/>
    <col min="2309" max="2309" width="14.85546875" style="40" bestFit="1" customWidth="1"/>
    <col min="2310" max="2310" width="11.42578125" style="40"/>
    <col min="2311" max="2312" width="12.28515625" style="40" bestFit="1" customWidth="1"/>
    <col min="2313" max="2556" width="11.42578125" style="40"/>
    <col min="2557" max="2557" width="37.7109375" style="40" customWidth="1"/>
    <col min="2558" max="2558" width="7" style="40" customWidth="1"/>
    <col min="2559" max="2559" width="15.7109375" style="40" customWidth="1"/>
    <col min="2560" max="2560" width="1.42578125" style="40" customWidth="1"/>
    <col min="2561" max="2561" width="16.85546875" style="40" customWidth="1"/>
    <col min="2562" max="2562" width="1.42578125" style="40" customWidth="1"/>
    <col min="2563" max="2563" width="9.5703125" style="40" customWidth="1"/>
    <col min="2564" max="2564" width="2.28515625" style="40" customWidth="1"/>
    <col min="2565" max="2565" width="14.85546875" style="40" bestFit="1" customWidth="1"/>
    <col min="2566" max="2566" width="11.42578125" style="40"/>
    <col min="2567" max="2568" width="12.28515625" style="40" bestFit="1" customWidth="1"/>
    <col min="2569" max="2812" width="11.42578125" style="40"/>
    <col min="2813" max="2813" width="37.7109375" style="40" customWidth="1"/>
    <col min="2814" max="2814" width="7" style="40" customWidth="1"/>
    <col min="2815" max="2815" width="15.7109375" style="40" customWidth="1"/>
    <col min="2816" max="2816" width="1.42578125" style="40" customWidth="1"/>
    <col min="2817" max="2817" width="16.85546875" style="40" customWidth="1"/>
    <col min="2818" max="2818" width="1.42578125" style="40" customWidth="1"/>
    <col min="2819" max="2819" width="9.5703125" style="40" customWidth="1"/>
    <col min="2820" max="2820" width="2.28515625" style="40" customWidth="1"/>
    <col min="2821" max="2821" width="14.85546875" style="40" bestFit="1" customWidth="1"/>
    <col min="2822" max="2822" width="11.42578125" style="40"/>
    <col min="2823" max="2824" width="12.28515625" style="40" bestFit="1" customWidth="1"/>
    <col min="2825" max="3068" width="11.42578125" style="40"/>
    <col min="3069" max="3069" width="37.7109375" style="40" customWidth="1"/>
    <col min="3070" max="3070" width="7" style="40" customWidth="1"/>
    <col min="3071" max="3071" width="15.7109375" style="40" customWidth="1"/>
    <col min="3072" max="3072" width="1.42578125" style="40" customWidth="1"/>
    <col min="3073" max="3073" width="16.85546875" style="40" customWidth="1"/>
    <col min="3074" max="3074" width="1.42578125" style="40" customWidth="1"/>
    <col min="3075" max="3075" width="9.5703125" style="40" customWidth="1"/>
    <col min="3076" max="3076" width="2.28515625" style="40" customWidth="1"/>
    <col min="3077" max="3077" width="14.85546875" style="40" bestFit="1" customWidth="1"/>
    <col min="3078" max="3078" width="11.42578125" style="40"/>
    <col min="3079" max="3080" width="12.28515625" style="40" bestFit="1" customWidth="1"/>
    <col min="3081" max="3324" width="11.42578125" style="40"/>
    <col min="3325" max="3325" width="37.7109375" style="40" customWidth="1"/>
    <col min="3326" max="3326" width="7" style="40" customWidth="1"/>
    <col min="3327" max="3327" width="15.7109375" style="40" customWidth="1"/>
    <col min="3328" max="3328" width="1.42578125" style="40" customWidth="1"/>
    <col min="3329" max="3329" width="16.85546875" style="40" customWidth="1"/>
    <col min="3330" max="3330" width="1.42578125" style="40" customWidth="1"/>
    <col min="3331" max="3331" width="9.5703125" style="40" customWidth="1"/>
    <col min="3332" max="3332" width="2.28515625" style="40" customWidth="1"/>
    <col min="3333" max="3333" width="14.85546875" style="40" bestFit="1" customWidth="1"/>
    <col min="3334" max="3334" width="11.42578125" style="40"/>
    <col min="3335" max="3336" width="12.28515625" style="40" bestFit="1" customWidth="1"/>
    <col min="3337" max="3580" width="11.42578125" style="40"/>
    <col min="3581" max="3581" width="37.7109375" style="40" customWidth="1"/>
    <col min="3582" max="3582" width="7" style="40" customWidth="1"/>
    <col min="3583" max="3583" width="15.7109375" style="40" customWidth="1"/>
    <col min="3584" max="3584" width="1.42578125" style="40" customWidth="1"/>
    <col min="3585" max="3585" width="16.85546875" style="40" customWidth="1"/>
    <col min="3586" max="3586" width="1.42578125" style="40" customWidth="1"/>
    <col min="3587" max="3587" width="9.5703125" style="40" customWidth="1"/>
    <col min="3588" max="3588" width="2.28515625" style="40" customWidth="1"/>
    <col min="3589" max="3589" width="14.85546875" style="40" bestFit="1" customWidth="1"/>
    <col min="3590" max="3590" width="11.42578125" style="40"/>
    <col min="3591" max="3592" width="12.28515625" style="40" bestFit="1" customWidth="1"/>
    <col min="3593" max="3836" width="11.42578125" style="40"/>
    <col min="3837" max="3837" width="37.7109375" style="40" customWidth="1"/>
    <col min="3838" max="3838" width="7" style="40" customWidth="1"/>
    <col min="3839" max="3839" width="15.7109375" style="40" customWidth="1"/>
    <col min="3840" max="3840" width="1.42578125" style="40" customWidth="1"/>
    <col min="3841" max="3841" width="16.85546875" style="40" customWidth="1"/>
    <col min="3842" max="3842" width="1.42578125" style="40" customWidth="1"/>
    <col min="3843" max="3843" width="9.5703125" style="40" customWidth="1"/>
    <col min="3844" max="3844" width="2.28515625" style="40" customWidth="1"/>
    <col min="3845" max="3845" width="14.85546875" style="40" bestFit="1" customWidth="1"/>
    <col min="3846" max="3846" width="11.42578125" style="40"/>
    <col min="3847" max="3848" width="12.28515625" style="40" bestFit="1" customWidth="1"/>
    <col min="3849" max="4092" width="11.42578125" style="40"/>
    <col min="4093" max="4093" width="37.7109375" style="40" customWidth="1"/>
    <col min="4094" max="4094" width="7" style="40" customWidth="1"/>
    <col min="4095" max="4095" width="15.7109375" style="40" customWidth="1"/>
    <col min="4096" max="4096" width="1.42578125" style="40" customWidth="1"/>
    <col min="4097" max="4097" width="16.85546875" style="40" customWidth="1"/>
    <col min="4098" max="4098" width="1.42578125" style="40" customWidth="1"/>
    <col min="4099" max="4099" width="9.5703125" style="40" customWidth="1"/>
    <col min="4100" max="4100" width="2.28515625" style="40" customWidth="1"/>
    <col min="4101" max="4101" width="14.85546875" style="40" bestFit="1" customWidth="1"/>
    <col min="4102" max="4102" width="11.42578125" style="40"/>
    <col min="4103" max="4104" width="12.28515625" style="40" bestFit="1" customWidth="1"/>
    <col min="4105" max="4348" width="11.42578125" style="40"/>
    <col min="4349" max="4349" width="37.7109375" style="40" customWidth="1"/>
    <col min="4350" max="4350" width="7" style="40" customWidth="1"/>
    <col min="4351" max="4351" width="15.7109375" style="40" customWidth="1"/>
    <col min="4352" max="4352" width="1.42578125" style="40" customWidth="1"/>
    <col min="4353" max="4353" width="16.85546875" style="40" customWidth="1"/>
    <col min="4354" max="4354" width="1.42578125" style="40" customWidth="1"/>
    <col min="4355" max="4355" width="9.5703125" style="40" customWidth="1"/>
    <col min="4356" max="4356" width="2.28515625" style="40" customWidth="1"/>
    <col min="4357" max="4357" width="14.85546875" style="40" bestFit="1" customWidth="1"/>
    <col min="4358" max="4358" width="11.42578125" style="40"/>
    <col min="4359" max="4360" width="12.28515625" style="40" bestFit="1" customWidth="1"/>
    <col min="4361" max="4604" width="11.42578125" style="40"/>
    <col min="4605" max="4605" width="37.7109375" style="40" customWidth="1"/>
    <col min="4606" max="4606" width="7" style="40" customWidth="1"/>
    <col min="4607" max="4607" width="15.7109375" style="40" customWidth="1"/>
    <col min="4608" max="4608" width="1.42578125" style="40" customWidth="1"/>
    <col min="4609" max="4609" width="16.85546875" style="40" customWidth="1"/>
    <col min="4610" max="4610" width="1.42578125" style="40" customWidth="1"/>
    <col min="4611" max="4611" width="9.5703125" style="40" customWidth="1"/>
    <col min="4612" max="4612" width="2.28515625" style="40" customWidth="1"/>
    <col min="4613" max="4613" width="14.85546875" style="40" bestFit="1" customWidth="1"/>
    <col min="4614" max="4614" width="11.42578125" style="40"/>
    <col min="4615" max="4616" width="12.28515625" style="40" bestFit="1" customWidth="1"/>
    <col min="4617" max="4860" width="11.42578125" style="40"/>
    <col min="4861" max="4861" width="37.7109375" style="40" customWidth="1"/>
    <col min="4862" max="4862" width="7" style="40" customWidth="1"/>
    <col min="4863" max="4863" width="15.7109375" style="40" customWidth="1"/>
    <col min="4864" max="4864" width="1.42578125" style="40" customWidth="1"/>
    <col min="4865" max="4865" width="16.85546875" style="40" customWidth="1"/>
    <col min="4866" max="4866" width="1.42578125" style="40" customWidth="1"/>
    <col min="4867" max="4867" width="9.5703125" style="40" customWidth="1"/>
    <col min="4868" max="4868" width="2.28515625" style="40" customWidth="1"/>
    <col min="4869" max="4869" width="14.85546875" style="40" bestFit="1" customWidth="1"/>
    <col min="4870" max="4870" width="11.42578125" style="40"/>
    <col min="4871" max="4872" width="12.28515625" style="40" bestFit="1" customWidth="1"/>
    <col min="4873" max="5116" width="11.42578125" style="40"/>
    <col min="5117" max="5117" width="37.7109375" style="40" customWidth="1"/>
    <col min="5118" max="5118" width="7" style="40" customWidth="1"/>
    <col min="5119" max="5119" width="15.7109375" style="40" customWidth="1"/>
    <col min="5120" max="5120" width="1.42578125" style="40" customWidth="1"/>
    <col min="5121" max="5121" width="16.85546875" style="40" customWidth="1"/>
    <col min="5122" max="5122" width="1.42578125" style="40" customWidth="1"/>
    <col min="5123" max="5123" width="9.5703125" style="40" customWidth="1"/>
    <col min="5124" max="5124" width="2.28515625" style="40" customWidth="1"/>
    <col min="5125" max="5125" width="14.85546875" style="40" bestFit="1" customWidth="1"/>
    <col min="5126" max="5126" width="11.42578125" style="40"/>
    <col min="5127" max="5128" width="12.28515625" style="40" bestFit="1" customWidth="1"/>
    <col min="5129" max="5372" width="11.42578125" style="40"/>
    <col min="5373" max="5373" width="37.7109375" style="40" customWidth="1"/>
    <col min="5374" max="5374" width="7" style="40" customWidth="1"/>
    <col min="5375" max="5375" width="15.7109375" style="40" customWidth="1"/>
    <col min="5376" max="5376" width="1.42578125" style="40" customWidth="1"/>
    <col min="5377" max="5377" width="16.85546875" style="40" customWidth="1"/>
    <col min="5378" max="5378" width="1.42578125" style="40" customWidth="1"/>
    <col min="5379" max="5379" width="9.5703125" style="40" customWidth="1"/>
    <col min="5380" max="5380" width="2.28515625" style="40" customWidth="1"/>
    <col min="5381" max="5381" width="14.85546875" style="40" bestFit="1" customWidth="1"/>
    <col min="5382" max="5382" width="11.42578125" style="40"/>
    <col min="5383" max="5384" width="12.28515625" style="40" bestFit="1" customWidth="1"/>
    <col min="5385" max="5628" width="11.42578125" style="40"/>
    <col min="5629" max="5629" width="37.7109375" style="40" customWidth="1"/>
    <col min="5630" max="5630" width="7" style="40" customWidth="1"/>
    <col min="5631" max="5631" width="15.7109375" style="40" customWidth="1"/>
    <col min="5632" max="5632" width="1.42578125" style="40" customWidth="1"/>
    <col min="5633" max="5633" width="16.85546875" style="40" customWidth="1"/>
    <col min="5634" max="5634" width="1.42578125" style="40" customWidth="1"/>
    <col min="5635" max="5635" width="9.5703125" style="40" customWidth="1"/>
    <col min="5636" max="5636" width="2.28515625" style="40" customWidth="1"/>
    <col min="5637" max="5637" width="14.85546875" style="40" bestFit="1" customWidth="1"/>
    <col min="5638" max="5638" width="11.42578125" style="40"/>
    <col min="5639" max="5640" width="12.28515625" style="40" bestFit="1" customWidth="1"/>
    <col min="5641" max="5884" width="11.42578125" style="40"/>
    <col min="5885" max="5885" width="37.7109375" style="40" customWidth="1"/>
    <col min="5886" max="5886" width="7" style="40" customWidth="1"/>
    <col min="5887" max="5887" width="15.7109375" style="40" customWidth="1"/>
    <col min="5888" max="5888" width="1.42578125" style="40" customWidth="1"/>
    <col min="5889" max="5889" width="16.85546875" style="40" customWidth="1"/>
    <col min="5890" max="5890" width="1.42578125" style="40" customWidth="1"/>
    <col min="5891" max="5891" width="9.5703125" style="40" customWidth="1"/>
    <col min="5892" max="5892" width="2.28515625" style="40" customWidth="1"/>
    <col min="5893" max="5893" width="14.85546875" style="40" bestFit="1" customWidth="1"/>
    <col min="5894" max="5894" width="11.42578125" style="40"/>
    <col min="5895" max="5896" width="12.28515625" style="40" bestFit="1" customWidth="1"/>
    <col min="5897" max="6140" width="11.42578125" style="40"/>
    <col min="6141" max="6141" width="37.7109375" style="40" customWidth="1"/>
    <col min="6142" max="6142" width="7" style="40" customWidth="1"/>
    <col min="6143" max="6143" width="15.7109375" style="40" customWidth="1"/>
    <col min="6144" max="6144" width="1.42578125" style="40" customWidth="1"/>
    <col min="6145" max="6145" width="16.85546875" style="40" customWidth="1"/>
    <col min="6146" max="6146" width="1.42578125" style="40" customWidth="1"/>
    <col min="6147" max="6147" width="9.5703125" style="40" customWidth="1"/>
    <col min="6148" max="6148" width="2.28515625" style="40" customWidth="1"/>
    <col min="6149" max="6149" width="14.85546875" style="40" bestFit="1" customWidth="1"/>
    <col min="6150" max="6150" width="11.42578125" style="40"/>
    <col min="6151" max="6152" width="12.28515625" style="40" bestFit="1" customWidth="1"/>
    <col min="6153" max="6396" width="11.42578125" style="40"/>
    <col min="6397" max="6397" width="37.7109375" style="40" customWidth="1"/>
    <col min="6398" max="6398" width="7" style="40" customWidth="1"/>
    <col min="6399" max="6399" width="15.7109375" style="40" customWidth="1"/>
    <col min="6400" max="6400" width="1.42578125" style="40" customWidth="1"/>
    <col min="6401" max="6401" width="16.85546875" style="40" customWidth="1"/>
    <col min="6402" max="6402" width="1.42578125" style="40" customWidth="1"/>
    <col min="6403" max="6403" width="9.5703125" style="40" customWidth="1"/>
    <col min="6404" max="6404" width="2.28515625" style="40" customWidth="1"/>
    <col min="6405" max="6405" width="14.85546875" style="40" bestFit="1" customWidth="1"/>
    <col min="6406" max="6406" width="11.42578125" style="40"/>
    <col min="6407" max="6408" width="12.28515625" style="40" bestFit="1" customWidth="1"/>
    <col min="6409" max="6652" width="11.42578125" style="40"/>
    <col min="6653" max="6653" width="37.7109375" style="40" customWidth="1"/>
    <col min="6654" max="6654" width="7" style="40" customWidth="1"/>
    <col min="6655" max="6655" width="15.7109375" style="40" customWidth="1"/>
    <col min="6656" max="6656" width="1.42578125" style="40" customWidth="1"/>
    <col min="6657" max="6657" width="16.85546875" style="40" customWidth="1"/>
    <col min="6658" max="6658" width="1.42578125" style="40" customWidth="1"/>
    <col min="6659" max="6659" width="9.5703125" style="40" customWidth="1"/>
    <col min="6660" max="6660" width="2.28515625" style="40" customWidth="1"/>
    <col min="6661" max="6661" width="14.85546875" style="40" bestFit="1" customWidth="1"/>
    <col min="6662" max="6662" width="11.42578125" style="40"/>
    <col min="6663" max="6664" width="12.28515625" style="40" bestFit="1" customWidth="1"/>
    <col min="6665" max="6908" width="11.42578125" style="40"/>
    <col min="6909" max="6909" width="37.7109375" style="40" customWidth="1"/>
    <col min="6910" max="6910" width="7" style="40" customWidth="1"/>
    <col min="6911" max="6911" width="15.7109375" style="40" customWidth="1"/>
    <col min="6912" max="6912" width="1.42578125" style="40" customWidth="1"/>
    <col min="6913" max="6913" width="16.85546875" style="40" customWidth="1"/>
    <col min="6914" max="6914" width="1.42578125" style="40" customWidth="1"/>
    <col min="6915" max="6915" width="9.5703125" style="40" customWidth="1"/>
    <col min="6916" max="6916" width="2.28515625" style="40" customWidth="1"/>
    <col min="6917" max="6917" width="14.85546875" style="40" bestFit="1" customWidth="1"/>
    <col min="6918" max="6918" width="11.42578125" style="40"/>
    <col min="6919" max="6920" width="12.28515625" style="40" bestFit="1" customWidth="1"/>
    <col min="6921" max="7164" width="11.42578125" style="40"/>
    <col min="7165" max="7165" width="37.7109375" style="40" customWidth="1"/>
    <col min="7166" max="7166" width="7" style="40" customWidth="1"/>
    <col min="7167" max="7167" width="15.7109375" style="40" customWidth="1"/>
    <col min="7168" max="7168" width="1.42578125" style="40" customWidth="1"/>
    <col min="7169" max="7169" width="16.85546875" style="40" customWidth="1"/>
    <col min="7170" max="7170" width="1.42578125" style="40" customWidth="1"/>
    <col min="7171" max="7171" width="9.5703125" style="40" customWidth="1"/>
    <col min="7172" max="7172" width="2.28515625" style="40" customWidth="1"/>
    <col min="7173" max="7173" width="14.85546875" style="40" bestFit="1" customWidth="1"/>
    <col min="7174" max="7174" width="11.42578125" style="40"/>
    <col min="7175" max="7176" width="12.28515625" style="40" bestFit="1" customWidth="1"/>
    <col min="7177" max="7420" width="11.42578125" style="40"/>
    <col min="7421" max="7421" width="37.7109375" style="40" customWidth="1"/>
    <col min="7422" max="7422" width="7" style="40" customWidth="1"/>
    <col min="7423" max="7423" width="15.7109375" style="40" customWidth="1"/>
    <col min="7424" max="7424" width="1.42578125" style="40" customWidth="1"/>
    <col min="7425" max="7425" width="16.85546875" style="40" customWidth="1"/>
    <col min="7426" max="7426" width="1.42578125" style="40" customWidth="1"/>
    <col min="7427" max="7427" width="9.5703125" style="40" customWidth="1"/>
    <col min="7428" max="7428" width="2.28515625" style="40" customWidth="1"/>
    <col min="7429" max="7429" width="14.85546875" style="40" bestFit="1" customWidth="1"/>
    <col min="7430" max="7430" width="11.42578125" style="40"/>
    <col min="7431" max="7432" width="12.28515625" style="40" bestFit="1" customWidth="1"/>
    <col min="7433" max="7676" width="11.42578125" style="40"/>
    <col min="7677" max="7677" width="37.7109375" style="40" customWidth="1"/>
    <col min="7678" max="7678" width="7" style="40" customWidth="1"/>
    <col min="7679" max="7679" width="15.7109375" style="40" customWidth="1"/>
    <col min="7680" max="7680" width="1.42578125" style="40" customWidth="1"/>
    <col min="7681" max="7681" width="16.85546875" style="40" customWidth="1"/>
    <col min="7682" max="7682" width="1.42578125" style="40" customWidth="1"/>
    <col min="7683" max="7683" width="9.5703125" style="40" customWidth="1"/>
    <col min="7684" max="7684" width="2.28515625" style="40" customWidth="1"/>
    <col min="7685" max="7685" width="14.85546875" style="40" bestFit="1" customWidth="1"/>
    <col min="7686" max="7686" width="11.42578125" style="40"/>
    <col min="7687" max="7688" width="12.28515625" style="40" bestFit="1" customWidth="1"/>
    <col min="7689" max="7932" width="11.42578125" style="40"/>
    <col min="7933" max="7933" width="37.7109375" style="40" customWidth="1"/>
    <col min="7934" max="7934" width="7" style="40" customWidth="1"/>
    <col min="7935" max="7935" width="15.7109375" style="40" customWidth="1"/>
    <col min="7936" max="7936" width="1.42578125" style="40" customWidth="1"/>
    <col min="7937" max="7937" width="16.85546875" style="40" customWidth="1"/>
    <col min="7938" max="7938" width="1.42578125" style="40" customWidth="1"/>
    <col min="7939" max="7939" width="9.5703125" style="40" customWidth="1"/>
    <col min="7940" max="7940" width="2.28515625" style="40" customWidth="1"/>
    <col min="7941" max="7941" width="14.85546875" style="40" bestFit="1" customWidth="1"/>
    <col min="7942" max="7942" width="11.42578125" style="40"/>
    <col min="7943" max="7944" width="12.28515625" style="40" bestFit="1" customWidth="1"/>
    <col min="7945" max="8188" width="11.42578125" style="40"/>
    <col min="8189" max="8189" width="37.7109375" style="40" customWidth="1"/>
    <col min="8190" max="8190" width="7" style="40" customWidth="1"/>
    <col min="8191" max="8191" width="15.7109375" style="40" customWidth="1"/>
    <col min="8192" max="8192" width="1.42578125" style="40" customWidth="1"/>
    <col min="8193" max="8193" width="16.85546875" style="40" customWidth="1"/>
    <col min="8194" max="8194" width="1.42578125" style="40" customWidth="1"/>
    <col min="8195" max="8195" width="9.5703125" style="40" customWidth="1"/>
    <col min="8196" max="8196" width="2.28515625" style="40" customWidth="1"/>
    <col min="8197" max="8197" width="14.85546875" style="40" bestFit="1" customWidth="1"/>
    <col min="8198" max="8198" width="11.42578125" style="40"/>
    <col min="8199" max="8200" width="12.28515625" style="40" bestFit="1" customWidth="1"/>
    <col min="8201" max="8444" width="11.42578125" style="40"/>
    <col min="8445" max="8445" width="37.7109375" style="40" customWidth="1"/>
    <col min="8446" max="8446" width="7" style="40" customWidth="1"/>
    <col min="8447" max="8447" width="15.7109375" style="40" customWidth="1"/>
    <col min="8448" max="8448" width="1.42578125" style="40" customWidth="1"/>
    <col min="8449" max="8449" width="16.85546875" style="40" customWidth="1"/>
    <col min="8450" max="8450" width="1.42578125" style="40" customWidth="1"/>
    <col min="8451" max="8451" width="9.5703125" style="40" customWidth="1"/>
    <col min="8452" max="8452" width="2.28515625" style="40" customWidth="1"/>
    <col min="8453" max="8453" width="14.85546875" style="40" bestFit="1" customWidth="1"/>
    <col min="8454" max="8454" width="11.42578125" style="40"/>
    <col min="8455" max="8456" width="12.28515625" style="40" bestFit="1" customWidth="1"/>
    <col min="8457" max="8700" width="11.42578125" style="40"/>
    <col min="8701" max="8701" width="37.7109375" style="40" customWidth="1"/>
    <col min="8702" max="8702" width="7" style="40" customWidth="1"/>
    <col min="8703" max="8703" width="15.7109375" style="40" customWidth="1"/>
    <col min="8704" max="8704" width="1.42578125" style="40" customWidth="1"/>
    <col min="8705" max="8705" width="16.85546875" style="40" customWidth="1"/>
    <col min="8706" max="8706" width="1.42578125" style="40" customWidth="1"/>
    <col min="8707" max="8707" width="9.5703125" style="40" customWidth="1"/>
    <col min="8708" max="8708" width="2.28515625" style="40" customWidth="1"/>
    <col min="8709" max="8709" width="14.85546875" style="40" bestFit="1" customWidth="1"/>
    <col min="8710" max="8710" width="11.42578125" style="40"/>
    <col min="8711" max="8712" width="12.28515625" style="40" bestFit="1" customWidth="1"/>
    <col min="8713" max="8956" width="11.42578125" style="40"/>
    <col min="8957" max="8957" width="37.7109375" style="40" customWidth="1"/>
    <col min="8958" max="8958" width="7" style="40" customWidth="1"/>
    <col min="8959" max="8959" width="15.7109375" style="40" customWidth="1"/>
    <col min="8960" max="8960" width="1.42578125" style="40" customWidth="1"/>
    <col min="8961" max="8961" width="16.85546875" style="40" customWidth="1"/>
    <col min="8962" max="8962" width="1.42578125" style="40" customWidth="1"/>
    <col min="8963" max="8963" width="9.5703125" style="40" customWidth="1"/>
    <col min="8964" max="8964" width="2.28515625" style="40" customWidth="1"/>
    <col min="8965" max="8965" width="14.85546875" style="40" bestFit="1" customWidth="1"/>
    <col min="8966" max="8966" width="11.42578125" style="40"/>
    <col min="8967" max="8968" width="12.28515625" style="40" bestFit="1" customWidth="1"/>
    <col min="8969" max="9212" width="11.42578125" style="40"/>
    <col min="9213" max="9213" width="37.7109375" style="40" customWidth="1"/>
    <col min="9214" max="9214" width="7" style="40" customWidth="1"/>
    <col min="9215" max="9215" width="15.7109375" style="40" customWidth="1"/>
    <col min="9216" max="9216" width="1.42578125" style="40" customWidth="1"/>
    <col min="9217" max="9217" width="16.85546875" style="40" customWidth="1"/>
    <col min="9218" max="9218" width="1.42578125" style="40" customWidth="1"/>
    <col min="9219" max="9219" width="9.5703125" style="40" customWidth="1"/>
    <col min="9220" max="9220" width="2.28515625" style="40" customWidth="1"/>
    <col min="9221" max="9221" width="14.85546875" style="40" bestFit="1" customWidth="1"/>
    <col min="9222" max="9222" width="11.42578125" style="40"/>
    <col min="9223" max="9224" width="12.28515625" style="40" bestFit="1" customWidth="1"/>
    <col min="9225" max="9468" width="11.42578125" style="40"/>
    <col min="9469" max="9469" width="37.7109375" style="40" customWidth="1"/>
    <col min="9470" max="9470" width="7" style="40" customWidth="1"/>
    <col min="9471" max="9471" width="15.7109375" style="40" customWidth="1"/>
    <col min="9472" max="9472" width="1.42578125" style="40" customWidth="1"/>
    <col min="9473" max="9473" width="16.85546875" style="40" customWidth="1"/>
    <col min="9474" max="9474" width="1.42578125" style="40" customWidth="1"/>
    <col min="9475" max="9475" width="9.5703125" style="40" customWidth="1"/>
    <col min="9476" max="9476" width="2.28515625" style="40" customWidth="1"/>
    <col min="9477" max="9477" width="14.85546875" style="40" bestFit="1" customWidth="1"/>
    <col min="9478" max="9478" width="11.42578125" style="40"/>
    <col min="9479" max="9480" width="12.28515625" style="40" bestFit="1" customWidth="1"/>
    <col min="9481" max="9724" width="11.42578125" style="40"/>
    <col min="9725" max="9725" width="37.7109375" style="40" customWidth="1"/>
    <col min="9726" max="9726" width="7" style="40" customWidth="1"/>
    <col min="9727" max="9727" width="15.7109375" style="40" customWidth="1"/>
    <col min="9728" max="9728" width="1.42578125" style="40" customWidth="1"/>
    <col min="9729" max="9729" width="16.85546875" style="40" customWidth="1"/>
    <col min="9730" max="9730" width="1.42578125" style="40" customWidth="1"/>
    <col min="9731" max="9731" width="9.5703125" style="40" customWidth="1"/>
    <col min="9732" max="9732" width="2.28515625" style="40" customWidth="1"/>
    <col min="9733" max="9733" width="14.85546875" style="40" bestFit="1" customWidth="1"/>
    <col min="9734" max="9734" width="11.42578125" style="40"/>
    <col min="9735" max="9736" width="12.28515625" style="40" bestFit="1" customWidth="1"/>
    <col min="9737" max="9980" width="11.42578125" style="40"/>
    <col min="9981" max="9981" width="37.7109375" style="40" customWidth="1"/>
    <col min="9982" max="9982" width="7" style="40" customWidth="1"/>
    <col min="9983" max="9983" width="15.7109375" style="40" customWidth="1"/>
    <col min="9984" max="9984" width="1.42578125" style="40" customWidth="1"/>
    <col min="9985" max="9985" width="16.85546875" style="40" customWidth="1"/>
    <col min="9986" max="9986" width="1.42578125" style="40" customWidth="1"/>
    <col min="9987" max="9987" width="9.5703125" style="40" customWidth="1"/>
    <col min="9988" max="9988" width="2.28515625" style="40" customWidth="1"/>
    <col min="9989" max="9989" width="14.85546875" style="40" bestFit="1" customWidth="1"/>
    <col min="9990" max="9990" width="11.42578125" style="40"/>
    <col min="9991" max="9992" width="12.28515625" style="40" bestFit="1" customWidth="1"/>
    <col min="9993" max="10236" width="11.42578125" style="40"/>
    <col min="10237" max="10237" width="37.7109375" style="40" customWidth="1"/>
    <col min="10238" max="10238" width="7" style="40" customWidth="1"/>
    <col min="10239" max="10239" width="15.7109375" style="40" customWidth="1"/>
    <col min="10240" max="10240" width="1.42578125" style="40" customWidth="1"/>
    <col min="10241" max="10241" width="16.85546875" style="40" customWidth="1"/>
    <col min="10242" max="10242" width="1.42578125" style="40" customWidth="1"/>
    <col min="10243" max="10243" width="9.5703125" style="40" customWidth="1"/>
    <col min="10244" max="10244" width="2.28515625" style="40" customWidth="1"/>
    <col min="10245" max="10245" width="14.85546875" style="40" bestFit="1" customWidth="1"/>
    <col min="10246" max="10246" width="11.42578125" style="40"/>
    <col min="10247" max="10248" width="12.28515625" style="40" bestFit="1" customWidth="1"/>
    <col min="10249" max="10492" width="11.42578125" style="40"/>
    <col min="10493" max="10493" width="37.7109375" style="40" customWidth="1"/>
    <col min="10494" max="10494" width="7" style="40" customWidth="1"/>
    <col min="10495" max="10495" width="15.7109375" style="40" customWidth="1"/>
    <col min="10496" max="10496" width="1.42578125" style="40" customWidth="1"/>
    <col min="10497" max="10497" width="16.85546875" style="40" customWidth="1"/>
    <col min="10498" max="10498" width="1.42578125" style="40" customWidth="1"/>
    <col min="10499" max="10499" width="9.5703125" style="40" customWidth="1"/>
    <col min="10500" max="10500" width="2.28515625" style="40" customWidth="1"/>
    <col min="10501" max="10501" width="14.85546875" style="40" bestFit="1" customWidth="1"/>
    <col min="10502" max="10502" width="11.42578125" style="40"/>
    <col min="10503" max="10504" width="12.28515625" style="40" bestFit="1" customWidth="1"/>
    <col min="10505" max="10748" width="11.42578125" style="40"/>
    <col min="10749" max="10749" width="37.7109375" style="40" customWidth="1"/>
    <col min="10750" max="10750" width="7" style="40" customWidth="1"/>
    <col min="10751" max="10751" width="15.7109375" style="40" customWidth="1"/>
    <col min="10752" max="10752" width="1.42578125" style="40" customWidth="1"/>
    <col min="10753" max="10753" width="16.85546875" style="40" customWidth="1"/>
    <col min="10754" max="10754" width="1.42578125" style="40" customWidth="1"/>
    <col min="10755" max="10755" width="9.5703125" style="40" customWidth="1"/>
    <col min="10756" max="10756" width="2.28515625" style="40" customWidth="1"/>
    <col min="10757" max="10757" width="14.85546875" style="40" bestFit="1" customWidth="1"/>
    <col min="10758" max="10758" width="11.42578125" style="40"/>
    <col min="10759" max="10760" width="12.28515625" style="40" bestFit="1" customWidth="1"/>
    <col min="10761" max="11004" width="11.42578125" style="40"/>
    <col min="11005" max="11005" width="37.7109375" style="40" customWidth="1"/>
    <col min="11006" max="11006" width="7" style="40" customWidth="1"/>
    <col min="11007" max="11007" width="15.7109375" style="40" customWidth="1"/>
    <col min="11008" max="11008" width="1.42578125" style="40" customWidth="1"/>
    <col min="11009" max="11009" width="16.85546875" style="40" customWidth="1"/>
    <col min="11010" max="11010" width="1.42578125" style="40" customWidth="1"/>
    <col min="11011" max="11011" width="9.5703125" style="40" customWidth="1"/>
    <col min="11012" max="11012" width="2.28515625" style="40" customWidth="1"/>
    <col min="11013" max="11013" width="14.85546875" style="40" bestFit="1" customWidth="1"/>
    <col min="11014" max="11014" width="11.42578125" style="40"/>
    <col min="11015" max="11016" width="12.28515625" style="40" bestFit="1" customWidth="1"/>
    <col min="11017" max="11260" width="11.42578125" style="40"/>
    <col min="11261" max="11261" width="37.7109375" style="40" customWidth="1"/>
    <col min="11262" max="11262" width="7" style="40" customWidth="1"/>
    <col min="11263" max="11263" width="15.7109375" style="40" customWidth="1"/>
    <col min="11264" max="11264" width="1.42578125" style="40" customWidth="1"/>
    <col min="11265" max="11265" width="16.85546875" style="40" customWidth="1"/>
    <col min="11266" max="11266" width="1.42578125" style="40" customWidth="1"/>
    <col min="11267" max="11267" width="9.5703125" style="40" customWidth="1"/>
    <col min="11268" max="11268" width="2.28515625" style="40" customWidth="1"/>
    <col min="11269" max="11269" width="14.85546875" style="40" bestFit="1" customWidth="1"/>
    <col min="11270" max="11270" width="11.42578125" style="40"/>
    <col min="11271" max="11272" width="12.28515625" style="40" bestFit="1" customWidth="1"/>
    <col min="11273" max="11516" width="11.42578125" style="40"/>
    <col min="11517" max="11517" width="37.7109375" style="40" customWidth="1"/>
    <col min="11518" max="11518" width="7" style="40" customWidth="1"/>
    <col min="11519" max="11519" width="15.7109375" style="40" customWidth="1"/>
    <col min="11520" max="11520" width="1.42578125" style="40" customWidth="1"/>
    <col min="11521" max="11521" width="16.85546875" style="40" customWidth="1"/>
    <col min="11522" max="11522" width="1.42578125" style="40" customWidth="1"/>
    <col min="11523" max="11523" width="9.5703125" style="40" customWidth="1"/>
    <col min="11524" max="11524" width="2.28515625" style="40" customWidth="1"/>
    <col min="11525" max="11525" width="14.85546875" style="40" bestFit="1" customWidth="1"/>
    <col min="11526" max="11526" width="11.42578125" style="40"/>
    <col min="11527" max="11528" width="12.28515625" style="40" bestFit="1" customWidth="1"/>
    <col min="11529" max="11772" width="11.42578125" style="40"/>
    <col min="11773" max="11773" width="37.7109375" style="40" customWidth="1"/>
    <col min="11774" max="11774" width="7" style="40" customWidth="1"/>
    <col min="11775" max="11775" width="15.7109375" style="40" customWidth="1"/>
    <col min="11776" max="11776" width="1.42578125" style="40" customWidth="1"/>
    <col min="11777" max="11777" width="16.85546875" style="40" customWidth="1"/>
    <col min="11778" max="11778" width="1.42578125" style="40" customWidth="1"/>
    <col min="11779" max="11779" width="9.5703125" style="40" customWidth="1"/>
    <col min="11780" max="11780" width="2.28515625" style="40" customWidth="1"/>
    <col min="11781" max="11781" width="14.85546875" style="40" bestFit="1" customWidth="1"/>
    <col min="11782" max="11782" width="11.42578125" style="40"/>
    <col min="11783" max="11784" width="12.28515625" style="40" bestFit="1" customWidth="1"/>
    <col min="11785" max="12028" width="11.42578125" style="40"/>
    <col min="12029" max="12029" width="37.7109375" style="40" customWidth="1"/>
    <col min="12030" max="12030" width="7" style="40" customWidth="1"/>
    <col min="12031" max="12031" width="15.7109375" style="40" customWidth="1"/>
    <col min="12032" max="12032" width="1.42578125" style="40" customWidth="1"/>
    <col min="12033" max="12033" width="16.85546875" style="40" customWidth="1"/>
    <col min="12034" max="12034" width="1.42578125" style="40" customWidth="1"/>
    <col min="12035" max="12035" width="9.5703125" style="40" customWidth="1"/>
    <col min="12036" max="12036" width="2.28515625" style="40" customWidth="1"/>
    <col min="12037" max="12037" width="14.85546875" style="40" bestFit="1" customWidth="1"/>
    <col min="12038" max="12038" width="11.42578125" style="40"/>
    <col min="12039" max="12040" width="12.28515625" style="40" bestFit="1" customWidth="1"/>
    <col min="12041" max="12284" width="11.42578125" style="40"/>
    <col min="12285" max="12285" width="37.7109375" style="40" customWidth="1"/>
    <col min="12286" max="12286" width="7" style="40" customWidth="1"/>
    <col min="12287" max="12287" width="15.7109375" style="40" customWidth="1"/>
    <col min="12288" max="12288" width="1.42578125" style="40" customWidth="1"/>
    <col min="12289" max="12289" width="16.85546875" style="40" customWidth="1"/>
    <col min="12290" max="12290" width="1.42578125" style="40" customWidth="1"/>
    <col min="12291" max="12291" width="9.5703125" style="40" customWidth="1"/>
    <col min="12292" max="12292" width="2.28515625" style="40" customWidth="1"/>
    <col min="12293" max="12293" width="14.85546875" style="40" bestFit="1" customWidth="1"/>
    <col min="12294" max="12294" width="11.42578125" style="40"/>
    <col min="12295" max="12296" width="12.28515625" style="40" bestFit="1" customWidth="1"/>
    <col min="12297" max="12540" width="11.42578125" style="40"/>
    <col min="12541" max="12541" width="37.7109375" style="40" customWidth="1"/>
    <col min="12542" max="12542" width="7" style="40" customWidth="1"/>
    <col min="12543" max="12543" width="15.7109375" style="40" customWidth="1"/>
    <col min="12544" max="12544" width="1.42578125" style="40" customWidth="1"/>
    <col min="12545" max="12545" width="16.85546875" style="40" customWidth="1"/>
    <col min="12546" max="12546" width="1.42578125" style="40" customWidth="1"/>
    <col min="12547" max="12547" width="9.5703125" style="40" customWidth="1"/>
    <col min="12548" max="12548" width="2.28515625" style="40" customWidth="1"/>
    <col min="12549" max="12549" width="14.85546875" style="40" bestFit="1" customWidth="1"/>
    <col min="12550" max="12550" width="11.42578125" style="40"/>
    <col min="12551" max="12552" width="12.28515625" style="40" bestFit="1" customWidth="1"/>
    <col min="12553" max="12796" width="11.42578125" style="40"/>
    <col min="12797" max="12797" width="37.7109375" style="40" customWidth="1"/>
    <col min="12798" max="12798" width="7" style="40" customWidth="1"/>
    <col min="12799" max="12799" width="15.7109375" style="40" customWidth="1"/>
    <col min="12800" max="12800" width="1.42578125" style="40" customWidth="1"/>
    <col min="12801" max="12801" width="16.85546875" style="40" customWidth="1"/>
    <col min="12802" max="12802" width="1.42578125" style="40" customWidth="1"/>
    <col min="12803" max="12803" width="9.5703125" style="40" customWidth="1"/>
    <col min="12804" max="12804" width="2.28515625" style="40" customWidth="1"/>
    <col min="12805" max="12805" width="14.85546875" style="40" bestFit="1" customWidth="1"/>
    <col min="12806" max="12806" width="11.42578125" style="40"/>
    <col min="12807" max="12808" width="12.28515625" style="40" bestFit="1" customWidth="1"/>
    <col min="12809" max="13052" width="11.42578125" style="40"/>
    <col min="13053" max="13053" width="37.7109375" style="40" customWidth="1"/>
    <col min="13054" max="13054" width="7" style="40" customWidth="1"/>
    <col min="13055" max="13055" width="15.7109375" style="40" customWidth="1"/>
    <col min="13056" max="13056" width="1.42578125" style="40" customWidth="1"/>
    <col min="13057" max="13057" width="16.85546875" style="40" customWidth="1"/>
    <col min="13058" max="13058" width="1.42578125" style="40" customWidth="1"/>
    <col min="13059" max="13059" width="9.5703125" style="40" customWidth="1"/>
    <col min="13060" max="13060" width="2.28515625" style="40" customWidth="1"/>
    <col min="13061" max="13061" width="14.85546875" style="40" bestFit="1" customWidth="1"/>
    <col min="13062" max="13062" width="11.42578125" style="40"/>
    <col min="13063" max="13064" width="12.28515625" style="40" bestFit="1" customWidth="1"/>
    <col min="13065" max="13308" width="11.42578125" style="40"/>
    <col min="13309" max="13309" width="37.7109375" style="40" customWidth="1"/>
    <col min="13310" max="13310" width="7" style="40" customWidth="1"/>
    <col min="13311" max="13311" width="15.7109375" style="40" customWidth="1"/>
    <col min="13312" max="13312" width="1.42578125" style="40" customWidth="1"/>
    <col min="13313" max="13313" width="16.85546875" style="40" customWidth="1"/>
    <col min="13314" max="13314" width="1.42578125" style="40" customWidth="1"/>
    <col min="13315" max="13315" width="9.5703125" style="40" customWidth="1"/>
    <col min="13316" max="13316" width="2.28515625" style="40" customWidth="1"/>
    <col min="13317" max="13317" width="14.85546875" style="40" bestFit="1" customWidth="1"/>
    <col min="13318" max="13318" width="11.42578125" style="40"/>
    <col min="13319" max="13320" width="12.28515625" style="40" bestFit="1" customWidth="1"/>
    <col min="13321" max="13564" width="11.42578125" style="40"/>
    <col min="13565" max="13565" width="37.7109375" style="40" customWidth="1"/>
    <col min="13566" max="13566" width="7" style="40" customWidth="1"/>
    <col min="13567" max="13567" width="15.7109375" style="40" customWidth="1"/>
    <col min="13568" max="13568" width="1.42578125" style="40" customWidth="1"/>
    <col min="13569" max="13569" width="16.85546875" style="40" customWidth="1"/>
    <col min="13570" max="13570" width="1.42578125" style="40" customWidth="1"/>
    <col min="13571" max="13571" width="9.5703125" style="40" customWidth="1"/>
    <col min="13572" max="13572" width="2.28515625" style="40" customWidth="1"/>
    <col min="13573" max="13573" width="14.85546875" style="40" bestFit="1" customWidth="1"/>
    <col min="13574" max="13574" width="11.42578125" style="40"/>
    <col min="13575" max="13576" width="12.28515625" style="40" bestFit="1" customWidth="1"/>
    <col min="13577" max="13820" width="11.42578125" style="40"/>
    <col min="13821" max="13821" width="37.7109375" style="40" customWidth="1"/>
    <col min="13822" max="13822" width="7" style="40" customWidth="1"/>
    <col min="13823" max="13823" width="15.7109375" style="40" customWidth="1"/>
    <col min="13824" max="13824" width="1.42578125" style="40" customWidth="1"/>
    <col min="13825" max="13825" width="16.85546875" style="40" customWidth="1"/>
    <col min="13826" max="13826" width="1.42578125" style="40" customWidth="1"/>
    <col min="13827" max="13827" width="9.5703125" style="40" customWidth="1"/>
    <col min="13828" max="13828" width="2.28515625" style="40" customWidth="1"/>
    <col min="13829" max="13829" width="14.85546875" style="40" bestFit="1" customWidth="1"/>
    <col min="13830" max="13830" width="11.42578125" style="40"/>
    <col min="13831" max="13832" width="12.28515625" style="40" bestFit="1" customWidth="1"/>
    <col min="13833" max="14076" width="11.42578125" style="40"/>
    <col min="14077" max="14077" width="37.7109375" style="40" customWidth="1"/>
    <col min="14078" max="14078" width="7" style="40" customWidth="1"/>
    <col min="14079" max="14079" width="15.7109375" style="40" customWidth="1"/>
    <col min="14080" max="14080" width="1.42578125" style="40" customWidth="1"/>
    <col min="14081" max="14081" width="16.85546875" style="40" customWidth="1"/>
    <col min="14082" max="14082" width="1.42578125" style="40" customWidth="1"/>
    <col min="14083" max="14083" width="9.5703125" style="40" customWidth="1"/>
    <col min="14084" max="14084" width="2.28515625" style="40" customWidth="1"/>
    <col min="14085" max="14085" width="14.85546875" style="40" bestFit="1" customWidth="1"/>
    <col min="14086" max="14086" width="11.42578125" style="40"/>
    <col min="14087" max="14088" width="12.28515625" style="40" bestFit="1" customWidth="1"/>
    <col min="14089" max="14332" width="11.42578125" style="40"/>
    <col min="14333" max="14333" width="37.7109375" style="40" customWidth="1"/>
    <col min="14334" max="14334" width="7" style="40" customWidth="1"/>
    <col min="14335" max="14335" width="15.7109375" style="40" customWidth="1"/>
    <col min="14336" max="14336" width="1.42578125" style="40" customWidth="1"/>
    <col min="14337" max="14337" width="16.85546875" style="40" customWidth="1"/>
    <col min="14338" max="14338" width="1.42578125" style="40" customWidth="1"/>
    <col min="14339" max="14339" width="9.5703125" style="40" customWidth="1"/>
    <col min="14340" max="14340" width="2.28515625" style="40" customWidth="1"/>
    <col min="14341" max="14341" width="14.85546875" style="40" bestFit="1" customWidth="1"/>
    <col min="14342" max="14342" width="11.42578125" style="40"/>
    <col min="14343" max="14344" width="12.28515625" style="40" bestFit="1" customWidth="1"/>
    <col min="14345" max="14588" width="11.42578125" style="40"/>
    <col min="14589" max="14589" width="37.7109375" style="40" customWidth="1"/>
    <col min="14590" max="14590" width="7" style="40" customWidth="1"/>
    <col min="14591" max="14591" width="15.7109375" style="40" customWidth="1"/>
    <col min="14592" max="14592" width="1.42578125" style="40" customWidth="1"/>
    <col min="14593" max="14593" width="16.85546875" style="40" customWidth="1"/>
    <col min="14594" max="14594" width="1.42578125" style="40" customWidth="1"/>
    <col min="14595" max="14595" width="9.5703125" style="40" customWidth="1"/>
    <col min="14596" max="14596" width="2.28515625" style="40" customWidth="1"/>
    <col min="14597" max="14597" width="14.85546875" style="40" bestFit="1" customWidth="1"/>
    <col min="14598" max="14598" width="11.42578125" style="40"/>
    <col min="14599" max="14600" width="12.28515625" style="40" bestFit="1" customWidth="1"/>
    <col min="14601" max="14844" width="11.42578125" style="40"/>
    <col min="14845" max="14845" width="37.7109375" style="40" customWidth="1"/>
    <col min="14846" max="14846" width="7" style="40" customWidth="1"/>
    <col min="14847" max="14847" width="15.7109375" style="40" customWidth="1"/>
    <col min="14848" max="14848" width="1.42578125" style="40" customWidth="1"/>
    <col min="14849" max="14849" width="16.85546875" style="40" customWidth="1"/>
    <col min="14850" max="14850" width="1.42578125" style="40" customWidth="1"/>
    <col min="14851" max="14851" width="9.5703125" style="40" customWidth="1"/>
    <col min="14852" max="14852" width="2.28515625" style="40" customWidth="1"/>
    <col min="14853" max="14853" width="14.85546875" style="40" bestFit="1" customWidth="1"/>
    <col min="14854" max="14854" width="11.42578125" style="40"/>
    <col min="14855" max="14856" width="12.28515625" style="40" bestFit="1" customWidth="1"/>
    <col min="14857" max="15100" width="11.42578125" style="40"/>
    <col min="15101" max="15101" width="37.7109375" style="40" customWidth="1"/>
    <col min="15102" max="15102" width="7" style="40" customWidth="1"/>
    <col min="15103" max="15103" width="15.7109375" style="40" customWidth="1"/>
    <col min="15104" max="15104" width="1.42578125" style="40" customWidth="1"/>
    <col min="15105" max="15105" width="16.85546875" style="40" customWidth="1"/>
    <col min="15106" max="15106" width="1.42578125" style="40" customWidth="1"/>
    <col min="15107" max="15107" width="9.5703125" style="40" customWidth="1"/>
    <col min="15108" max="15108" width="2.28515625" style="40" customWidth="1"/>
    <col min="15109" max="15109" width="14.85546875" style="40" bestFit="1" customWidth="1"/>
    <col min="15110" max="15110" width="11.42578125" style="40"/>
    <col min="15111" max="15112" width="12.28515625" style="40" bestFit="1" customWidth="1"/>
    <col min="15113" max="15356" width="11.42578125" style="40"/>
    <col min="15357" max="15357" width="37.7109375" style="40" customWidth="1"/>
    <col min="15358" max="15358" width="7" style="40" customWidth="1"/>
    <col min="15359" max="15359" width="15.7109375" style="40" customWidth="1"/>
    <col min="15360" max="15360" width="1.42578125" style="40" customWidth="1"/>
    <col min="15361" max="15361" width="16.85546875" style="40" customWidth="1"/>
    <col min="15362" max="15362" width="1.42578125" style="40" customWidth="1"/>
    <col min="15363" max="15363" width="9.5703125" style="40" customWidth="1"/>
    <col min="15364" max="15364" width="2.28515625" style="40" customWidth="1"/>
    <col min="15365" max="15365" width="14.85546875" style="40" bestFit="1" customWidth="1"/>
    <col min="15366" max="15366" width="11.42578125" style="40"/>
    <col min="15367" max="15368" width="12.28515625" style="40" bestFit="1" customWidth="1"/>
    <col min="15369" max="15612" width="11.42578125" style="40"/>
    <col min="15613" max="15613" width="37.7109375" style="40" customWidth="1"/>
    <col min="15614" max="15614" width="7" style="40" customWidth="1"/>
    <col min="15615" max="15615" width="15.7109375" style="40" customWidth="1"/>
    <col min="15616" max="15616" width="1.42578125" style="40" customWidth="1"/>
    <col min="15617" max="15617" width="16.85546875" style="40" customWidth="1"/>
    <col min="15618" max="15618" width="1.42578125" style="40" customWidth="1"/>
    <col min="15619" max="15619" width="9.5703125" style="40" customWidth="1"/>
    <col min="15620" max="15620" width="2.28515625" style="40" customWidth="1"/>
    <col min="15621" max="15621" width="14.85546875" style="40" bestFit="1" customWidth="1"/>
    <col min="15622" max="15622" width="11.42578125" style="40"/>
    <col min="15623" max="15624" width="12.28515625" style="40" bestFit="1" customWidth="1"/>
    <col min="15625" max="15868" width="11.42578125" style="40"/>
    <col min="15869" max="15869" width="37.7109375" style="40" customWidth="1"/>
    <col min="15870" max="15870" width="7" style="40" customWidth="1"/>
    <col min="15871" max="15871" width="15.7109375" style="40" customWidth="1"/>
    <col min="15872" max="15872" width="1.42578125" style="40" customWidth="1"/>
    <col min="15873" max="15873" width="16.85546875" style="40" customWidth="1"/>
    <col min="15874" max="15874" width="1.42578125" style="40" customWidth="1"/>
    <col min="15875" max="15875" width="9.5703125" style="40" customWidth="1"/>
    <col min="15876" max="15876" width="2.28515625" style="40" customWidth="1"/>
    <col min="15877" max="15877" width="14.85546875" style="40" bestFit="1" customWidth="1"/>
    <col min="15878" max="15878" width="11.42578125" style="40"/>
    <col min="15879" max="15880" width="12.28515625" style="40" bestFit="1" customWidth="1"/>
    <col min="15881" max="16124" width="11.42578125" style="40"/>
    <col min="16125" max="16125" width="37.7109375" style="40" customWidth="1"/>
    <col min="16126" max="16126" width="7" style="40" customWidth="1"/>
    <col min="16127" max="16127" width="15.7109375" style="40" customWidth="1"/>
    <col min="16128" max="16128" width="1.42578125" style="40" customWidth="1"/>
    <col min="16129" max="16129" width="16.85546875" style="40" customWidth="1"/>
    <col min="16130" max="16130" width="1.42578125" style="40" customWidth="1"/>
    <col min="16131" max="16131" width="9.5703125" style="40" customWidth="1"/>
    <col min="16132" max="16132" width="2.28515625" style="40" customWidth="1"/>
    <col min="16133" max="16133" width="14.85546875" style="40" bestFit="1" customWidth="1"/>
    <col min="16134" max="16134" width="11.42578125" style="40"/>
    <col min="16135" max="16136" width="12.28515625" style="40" bestFit="1" customWidth="1"/>
    <col min="16137" max="16384" width="11.42578125" style="40"/>
  </cols>
  <sheetData>
    <row r="1" spans="1:10" ht="15.75" x14ac:dyDescent="0.25">
      <c r="A1" s="200" t="s">
        <v>14</v>
      </c>
      <c r="B1" s="200"/>
      <c r="C1" s="200"/>
      <c r="D1" s="200"/>
      <c r="E1" s="200"/>
      <c r="F1" s="200"/>
      <c r="G1" s="200"/>
      <c r="H1" s="200"/>
      <c r="I1" s="200"/>
      <c r="J1" s="200"/>
    </row>
    <row r="2" spans="1:10" ht="16.5" customHeight="1" x14ac:dyDescent="0.25">
      <c r="A2" s="200" t="s">
        <v>86</v>
      </c>
      <c r="B2" s="200"/>
      <c r="C2" s="200"/>
      <c r="D2" s="200"/>
      <c r="E2" s="200"/>
      <c r="F2" s="200"/>
      <c r="G2" s="200"/>
      <c r="H2" s="200"/>
      <c r="I2" s="200"/>
      <c r="J2" s="200"/>
    </row>
    <row r="3" spans="1:10" ht="15" customHeight="1" x14ac:dyDescent="0.25">
      <c r="A3" s="199" t="s">
        <v>122</v>
      </c>
      <c r="B3" s="199"/>
      <c r="C3" s="199"/>
      <c r="D3" s="199"/>
      <c r="E3" s="199"/>
      <c r="F3" s="199"/>
      <c r="G3" s="199"/>
      <c r="H3" s="199"/>
      <c r="I3" s="199"/>
      <c r="J3" s="107"/>
    </row>
    <row r="4" spans="1:10" ht="15.75" x14ac:dyDescent="0.25">
      <c r="A4" s="199" t="s">
        <v>0</v>
      </c>
      <c r="B4" s="199"/>
      <c r="C4" s="199"/>
      <c r="D4" s="199"/>
      <c r="E4" s="199"/>
      <c r="F4" s="199"/>
      <c r="G4" s="199"/>
      <c r="H4" s="199"/>
      <c r="I4" s="199"/>
      <c r="J4" s="107"/>
    </row>
    <row r="5" spans="1:10" ht="12" customHeight="1" x14ac:dyDescent="0.25">
      <c r="A5" s="41"/>
      <c r="B5" s="41"/>
      <c r="C5" s="41"/>
      <c r="D5" s="41"/>
      <c r="E5" s="41"/>
      <c r="F5" s="41"/>
      <c r="G5" s="41"/>
      <c r="H5" s="41"/>
      <c r="I5" s="41"/>
    </row>
    <row r="6" spans="1:10" x14ac:dyDescent="0.25">
      <c r="A6" s="73" t="s">
        <v>20</v>
      </c>
      <c r="B6" s="73" t="s">
        <v>1</v>
      </c>
      <c r="C6" s="74" t="s">
        <v>121</v>
      </c>
      <c r="D6" s="73"/>
      <c r="E6" s="74" t="s">
        <v>114</v>
      </c>
      <c r="F6" s="73"/>
      <c r="G6" s="73" t="s">
        <v>34</v>
      </c>
      <c r="H6" s="73"/>
      <c r="I6" s="73" t="s">
        <v>34</v>
      </c>
    </row>
    <row r="7" spans="1:10" ht="12.75" customHeight="1" x14ac:dyDescent="0.25">
      <c r="A7" s="73"/>
      <c r="B7" s="73"/>
      <c r="C7" s="69"/>
      <c r="D7" s="71"/>
      <c r="E7" s="70"/>
      <c r="F7" s="71"/>
      <c r="G7" s="73" t="s">
        <v>35</v>
      </c>
      <c r="H7" s="73"/>
      <c r="I7" s="73" t="s">
        <v>36</v>
      </c>
    </row>
    <row r="8" spans="1:10" x14ac:dyDescent="0.25">
      <c r="A8" s="77" t="s">
        <v>21</v>
      </c>
      <c r="B8" s="46"/>
      <c r="J8" s="48"/>
    </row>
    <row r="9" spans="1:10" x14ac:dyDescent="0.25">
      <c r="A9" s="78" t="s">
        <v>22</v>
      </c>
      <c r="B9" s="79">
        <v>21</v>
      </c>
      <c r="C9" s="48">
        <v>10443956858</v>
      </c>
      <c r="D9" s="48"/>
      <c r="E9" s="48">
        <v>12943356030</v>
      </c>
      <c r="F9" s="48"/>
      <c r="G9" s="50">
        <f>I9/E9</f>
        <v>-0.19310286808204255</v>
      </c>
      <c r="H9" s="49"/>
      <c r="I9" s="48">
        <f>OLE_LINK1-E9</f>
        <v>-2499399172</v>
      </c>
      <c r="J9" s="181"/>
    </row>
    <row r="10" spans="1:10" x14ac:dyDescent="0.25">
      <c r="A10" s="78" t="s">
        <v>23</v>
      </c>
      <c r="B10" s="79">
        <v>22</v>
      </c>
      <c r="C10" s="48">
        <v>7819613201</v>
      </c>
      <c r="D10" s="48"/>
      <c r="E10" s="48">
        <v>3556365975</v>
      </c>
      <c r="F10" s="48"/>
      <c r="G10" s="50">
        <f>I10/E10</f>
        <v>1.1987650472333631</v>
      </c>
      <c r="H10" s="49"/>
      <c r="I10" s="48">
        <f>C10-E10</f>
        <v>4263247226</v>
      </c>
      <c r="J10" s="48"/>
    </row>
    <row r="11" spans="1:10" x14ac:dyDescent="0.25">
      <c r="A11" s="97" t="s">
        <v>115</v>
      </c>
      <c r="B11" s="79">
        <v>24</v>
      </c>
      <c r="C11" s="80">
        <v>33836513010</v>
      </c>
      <c r="D11" s="48"/>
      <c r="E11" s="80">
        <v>19345152241</v>
      </c>
      <c r="F11" s="48"/>
      <c r="G11" s="81">
        <f>I11/E11</f>
        <v>0.74909520423866693</v>
      </c>
      <c r="H11" s="49"/>
      <c r="I11" s="51">
        <f>C11-E11</f>
        <v>14491360769</v>
      </c>
      <c r="J11" s="48"/>
    </row>
    <row r="12" spans="1:10" x14ac:dyDescent="0.25">
      <c r="A12" s="82" t="s">
        <v>24</v>
      </c>
      <c r="B12" s="79"/>
      <c r="C12" s="83">
        <f>SUM(C9:C11)</f>
        <v>52100083069</v>
      </c>
      <c r="D12" s="84">
        <f>C12/C19</f>
        <v>0.88678747490851673</v>
      </c>
      <c r="E12" s="83">
        <f>SUM(E9:E11)</f>
        <v>35844874246</v>
      </c>
      <c r="F12" s="84">
        <f>E12/E19</f>
        <v>0.85213663572949294</v>
      </c>
      <c r="G12" s="55">
        <f>I12/E12</f>
        <v>0.4534876789200607</v>
      </c>
      <c r="H12" s="85"/>
      <c r="I12" s="53">
        <f>C12-E12</f>
        <v>16255208823</v>
      </c>
      <c r="J12" s="48"/>
    </row>
    <row r="13" spans="1:10" x14ac:dyDescent="0.25">
      <c r="A13" s="48"/>
      <c r="B13" s="79"/>
      <c r="C13" s="83"/>
      <c r="D13" s="48"/>
      <c r="E13" s="47"/>
      <c r="F13" s="48"/>
      <c r="G13" s="55"/>
      <c r="H13" s="49"/>
      <c r="I13" s="48"/>
      <c r="J13" s="48"/>
    </row>
    <row r="14" spans="1:10" ht="28.5" x14ac:dyDescent="0.25">
      <c r="A14" s="77" t="s">
        <v>25</v>
      </c>
      <c r="B14" s="79"/>
      <c r="C14" s="47"/>
      <c r="D14" s="48"/>
      <c r="E14" s="48"/>
      <c r="F14" s="48"/>
      <c r="G14" s="55"/>
      <c r="H14" s="49"/>
      <c r="I14" s="48"/>
      <c r="J14" s="180"/>
    </row>
    <row r="15" spans="1:10" x14ac:dyDescent="0.25">
      <c r="A15" s="78" t="s">
        <v>23</v>
      </c>
      <c r="B15" s="79">
        <v>22</v>
      </c>
      <c r="C15" s="48">
        <v>1581172887</v>
      </c>
      <c r="D15" s="48"/>
      <c r="E15" s="48">
        <v>1149597116</v>
      </c>
      <c r="F15" s="48"/>
      <c r="G15" s="50">
        <f t="shared" ref="G15:G23" si="0">I15/E15</f>
        <v>0.37541479966621627</v>
      </c>
      <c r="H15" s="49"/>
      <c r="I15" s="48">
        <f>C15-E15</f>
        <v>431575771</v>
      </c>
      <c r="J15" s="48"/>
    </row>
    <row r="16" spans="1:10" ht="15.75" customHeight="1" x14ac:dyDescent="0.25">
      <c r="A16" s="78" t="s">
        <v>26</v>
      </c>
      <c r="B16" s="79">
        <v>23</v>
      </c>
      <c r="C16" s="51">
        <v>5070231343</v>
      </c>
      <c r="D16" s="48"/>
      <c r="E16" s="51">
        <v>5070231343</v>
      </c>
      <c r="F16" s="48"/>
      <c r="G16" s="52">
        <f t="shared" si="0"/>
        <v>0</v>
      </c>
      <c r="H16" s="49"/>
      <c r="I16" s="51">
        <f>C16-E16</f>
        <v>0</v>
      </c>
      <c r="J16" s="48"/>
    </row>
    <row r="17" spans="1:10" x14ac:dyDescent="0.25">
      <c r="A17" s="82" t="s">
        <v>27</v>
      </c>
      <c r="B17" s="79"/>
      <c r="C17" s="53">
        <f>SUM(C15:C16)</f>
        <v>6651404230</v>
      </c>
      <c r="D17" s="84">
        <f>C17/C19</f>
        <v>0.1132125250914833</v>
      </c>
      <c r="E17" s="53">
        <f>SUM(E15:E16)</f>
        <v>6219828459</v>
      </c>
      <c r="F17" s="84">
        <f>E17/E19</f>
        <v>0.14786336427050709</v>
      </c>
      <c r="G17" s="55">
        <f t="shared" si="0"/>
        <v>6.9387085808695612E-2</v>
      </c>
      <c r="H17" s="85"/>
      <c r="I17" s="53">
        <f>C17-E17</f>
        <v>431575771</v>
      </c>
      <c r="J17" s="48"/>
    </row>
    <row r="18" spans="1:10" x14ac:dyDescent="0.25">
      <c r="A18" s="87"/>
      <c r="B18" s="88"/>
      <c r="C18" s="89"/>
      <c r="D18" s="87"/>
      <c r="E18" s="89"/>
      <c r="F18" s="87"/>
      <c r="G18" s="50"/>
      <c r="H18" s="49"/>
      <c r="I18" s="48"/>
      <c r="J18" s="48"/>
    </row>
    <row r="19" spans="1:10" x14ac:dyDescent="0.25">
      <c r="A19" s="90" t="s">
        <v>41</v>
      </c>
      <c r="B19" s="91"/>
      <c r="C19" s="90">
        <f>C12+C17</f>
        <v>58751487299</v>
      </c>
      <c r="D19" s="92">
        <f>C19/C27</f>
        <v>0.14772949877593256</v>
      </c>
      <c r="E19" s="90">
        <f>+E12+E17</f>
        <v>42064702705</v>
      </c>
      <c r="F19" s="92">
        <f>E19/E27</f>
        <v>0.11452597546497179</v>
      </c>
      <c r="G19" s="55">
        <f>I19/E19</f>
        <v>0.39669327300431706</v>
      </c>
      <c r="H19" s="85"/>
      <c r="I19" s="53">
        <f>C19-E19</f>
        <v>16686784594</v>
      </c>
      <c r="J19" s="89"/>
    </row>
    <row r="20" spans="1:10" x14ac:dyDescent="0.25">
      <c r="A20" s="90"/>
      <c r="B20" s="91"/>
      <c r="C20" s="90"/>
      <c r="D20" s="90"/>
      <c r="E20" s="90"/>
      <c r="F20" s="90"/>
      <c r="G20" s="50"/>
      <c r="H20" s="85"/>
      <c r="I20" s="48"/>
      <c r="J20" s="89"/>
    </row>
    <row r="21" spans="1:10" x14ac:dyDescent="0.25">
      <c r="A21" s="82" t="s">
        <v>28</v>
      </c>
      <c r="B21" s="91"/>
      <c r="C21" s="134"/>
      <c r="D21" s="90"/>
      <c r="E21" s="134"/>
      <c r="F21" s="90"/>
      <c r="G21" s="50"/>
      <c r="H21" s="85"/>
      <c r="I21" s="48"/>
      <c r="J21" s="89"/>
    </row>
    <row r="22" spans="1:10" ht="17.25" customHeight="1" x14ac:dyDescent="0.25">
      <c r="A22" s="86" t="s">
        <v>87</v>
      </c>
      <c r="B22" s="79">
        <v>27</v>
      </c>
      <c r="C22" s="133">
        <f>338944895521-C23</f>
        <v>324226364422</v>
      </c>
      <c r="D22" s="48"/>
      <c r="E22" s="133">
        <v>307439456086</v>
      </c>
      <c r="F22" s="48"/>
      <c r="G22" s="50">
        <f t="shared" si="0"/>
        <v>5.460232251810971E-2</v>
      </c>
      <c r="H22" s="49"/>
      <c r="I22" s="48">
        <f>C22-E22</f>
        <v>16786908336</v>
      </c>
      <c r="J22" s="48"/>
    </row>
    <row r="23" spans="1:10" ht="15.75" customHeight="1" x14ac:dyDescent="0.25">
      <c r="A23" s="135" t="s">
        <v>90</v>
      </c>
      <c r="B23" s="79"/>
      <c r="C23" s="93">
        <f>+'ESTADO DE RESULTADOS'!C30</f>
        <v>14718531099</v>
      </c>
      <c r="D23" s="48"/>
      <c r="E23" s="93">
        <v>17789833111</v>
      </c>
      <c r="F23" s="48"/>
      <c r="G23" s="52">
        <f t="shared" si="0"/>
        <v>-0.1726436663478827</v>
      </c>
      <c r="H23" s="49"/>
      <c r="I23" s="51">
        <f>C23-E23</f>
        <v>-3071302012</v>
      </c>
      <c r="J23" s="48"/>
    </row>
    <row r="24" spans="1:10" ht="8.25" customHeight="1" x14ac:dyDescent="0.25">
      <c r="A24" s="78"/>
      <c r="B24" s="79"/>
      <c r="C24" s="47"/>
      <c r="D24" s="48"/>
      <c r="E24" s="47"/>
      <c r="F24" s="48"/>
      <c r="G24" s="50"/>
      <c r="H24" s="49"/>
      <c r="I24" s="48"/>
      <c r="J24" s="48"/>
    </row>
    <row r="25" spans="1:10" x14ac:dyDescent="0.25">
      <c r="A25" s="77" t="s">
        <v>29</v>
      </c>
      <c r="B25" s="79"/>
      <c r="C25" s="53">
        <f>SUM(C22:C24)</f>
        <v>338944895521</v>
      </c>
      <c r="D25" s="84">
        <f>C25/C27</f>
        <v>0.85227050122406744</v>
      </c>
      <c r="E25" s="53">
        <f>SUM(E22:E24)</f>
        <v>325229289197</v>
      </c>
      <c r="F25" s="84">
        <f>E25/E27</f>
        <v>0.88547402453502821</v>
      </c>
      <c r="G25" s="55">
        <f>I25/E25</f>
        <v>4.2172112966406584E-2</v>
      </c>
      <c r="H25" s="85"/>
      <c r="I25" s="53">
        <f>C25-E25</f>
        <v>13715606324</v>
      </c>
      <c r="J25" s="133"/>
    </row>
    <row r="26" spans="1:10" x14ac:dyDescent="0.25">
      <c r="A26" s="82"/>
      <c r="B26" s="136"/>
      <c r="C26" s="137"/>
      <c r="D26" s="138"/>
      <c r="E26" s="137"/>
      <c r="F26" s="138"/>
      <c r="G26" s="139"/>
      <c r="H26" s="140"/>
      <c r="I26" s="137"/>
      <c r="J26" s="89"/>
    </row>
    <row r="27" spans="1:10" ht="29.25" thickBot="1" x14ac:dyDescent="0.3">
      <c r="A27" s="82" t="s">
        <v>30</v>
      </c>
      <c r="B27" s="79"/>
      <c r="C27" s="56">
        <f>C25+C19</f>
        <v>397696382820</v>
      </c>
      <c r="D27" s="84">
        <f>SUM(D19:D25)</f>
        <v>1</v>
      </c>
      <c r="E27" s="56">
        <f>E19+E25</f>
        <v>367293991902</v>
      </c>
      <c r="F27" s="84">
        <f>SUM(F19:F25)</f>
        <v>1</v>
      </c>
      <c r="G27" s="57">
        <f>I27/E27</f>
        <v>8.2773994642721657E-2</v>
      </c>
      <c r="H27" s="85"/>
      <c r="I27" s="56">
        <f>C27-E27</f>
        <v>30402390918</v>
      </c>
      <c r="J27" s="48"/>
    </row>
    <row r="28" spans="1:10" ht="12.75" customHeight="1" thickTop="1" x14ac:dyDescent="0.25">
      <c r="A28" s="53"/>
      <c r="B28" s="79"/>
      <c r="D28" s="53"/>
      <c r="E28" s="48"/>
      <c r="F28" s="53"/>
      <c r="G28" s="49"/>
      <c r="H28" s="49"/>
      <c r="I28" s="48"/>
      <c r="J28" s="48"/>
    </row>
    <row r="29" spans="1:10" x14ac:dyDescent="0.25">
      <c r="A29" s="90" t="s">
        <v>91</v>
      </c>
      <c r="B29" s="88"/>
      <c r="C29" s="89"/>
      <c r="D29" s="89"/>
      <c r="E29" s="89">
        <f>E27-'ACTIVO '!E26</f>
        <v>0</v>
      </c>
      <c r="F29" s="87"/>
      <c r="G29" s="49"/>
      <c r="H29" s="49"/>
      <c r="I29" s="48"/>
      <c r="J29" s="48"/>
    </row>
    <row r="30" spans="1:10" x14ac:dyDescent="0.25">
      <c r="A30" s="40" t="s">
        <v>92</v>
      </c>
      <c r="B30" s="42">
        <v>26</v>
      </c>
      <c r="C30" s="104">
        <f>+E30</f>
        <v>-1051820713</v>
      </c>
      <c r="D30" s="48"/>
      <c r="E30" s="104">
        <v>-1051820713</v>
      </c>
      <c r="F30" s="48"/>
      <c r="G30" s="50">
        <f>I30/E30</f>
        <v>0</v>
      </c>
      <c r="H30" s="49"/>
      <c r="I30" s="48">
        <f>C30-E30</f>
        <v>0</v>
      </c>
      <c r="J30" s="48"/>
    </row>
    <row r="31" spans="1:10" x14ac:dyDescent="0.25">
      <c r="A31" s="48"/>
      <c r="B31" s="48"/>
      <c r="D31" s="48"/>
      <c r="E31" s="48"/>
      <c r="F31" s="48"/>
      <c r="G31" s="48"/>
      <c r="H31" s="48"/>
      <c r="I31" s="48"/>
      <c r="J31" s="48"/>
    </row>
    <row r="32" spans="1:10" x14ac:dyDescent="0.25">
      <c r="A32" s="48"/>
      <c r="B32" s="48"/>
      <c r="D32" s="48"/>
      <c r="E32" s="48"/>
      <c r="F32" s="48"/>
      <c r="G32" s="48"/>
      <c r="H32" s="48"/>
      <c r="I32" s="48"/>
      <c r="J32" s="48"/>
    </row>
    <row r="33" spans="1:10" s="46" customFormat="1" ht="12" customHeight="1" x14ac:dyDescent="0.2">
      <c r="A33" s="155" t="str">
        <f>+'ACTIVO '!A33</f>
        <v>ALEJANDRO VILLA GOMEZ</v>
      </c>
      <c r="B33" s="156"/>
      <c r="C33" s="155" t="s">
        <v>99</v>
      </c>
      <c r="D33" s="155"/>
      <c r="E33" s="155"/>
      <c r="F33" s="155"/>
      <c r="G33" s="155" t="s">
        <v>103</v>
      </c>
      <c r="H33" s="155"/>
      <c r="I33" s="155"/>
      <c r="J33" s="71"/>
    </row>
    <row r="34" spans="1:10" ht="12" customHeight="1" x14ac:dyDescent="0.25">
      <c r="A34" s="157" t="str">
        <f>+'ACTIVO '!A34</f>
        <v>RECTOR</v>
      </c>
      <c r="B34" s="187"/>
      <c r="C34" s="158" t="s">
        <v>106</v>
      </c>
      <c r="D34" s="158"/>
      <c r="E34" s="157"/>
      <c r="F34" s="157"/>
      <c r="G34" s="157"/>
      <c r="H34" s="157"/>
      <c r="I34" s="157"/>
      <c r="J34" s="70"/>
    </row>
    <row r="35" spans="1:10" ht="12" customHeight="1" x14ac:dyDescent="0.25">
      <c r="B35" s="58"/>
      <c r="E35" s="48"/>
    </row>
    <row r="36" spans="1:10" ht="12" customHeight="1" x14ac:dyDescent="0.25">
      <c r="A36" s="40" t="s">
        <v>42</v>
      </c>
      <c r="B36" s="58"/>
      <c r="E36" s="48"/>
    </row>
    <row r="37" spans="1:10" x14ac:dyDescent="0.25">
      <c r="B37" s="58"/>
      <c r="E37" s="48"/>
      <c r="F37" s="48"/>
    </row>
    <row r="41" spans="1:10" x14ac:dyDescent="0.25">
      <c r="E41" s="48"/>
    </row>
    <row r="43" spans="1:10" x14ac:dyDescent="0.25">
      <c r="C43" s="40"/>
      <c r="D43" s="49"/>
    </row>
    <row r="44" spans="1:10" x14ac:dyDescent="0.25">
      <c r="C44" s="40"/>
      <c r="D44" s="49"/>
    </row>
    <row r="45" spans="1:10" x14ac:dyDescent="0.25">
      <c r="C45" s="40"/>
      <c r="D45" s="49"/>
    </row>
  </sheetData>
  <mergeCells count="4">
    <mergeCell ref="A4:I4"/>
    <mergeCell ref="A1:J1"/>
    <mergeCell ref="A2:J2"/>
    <mergeCell ref="A3:I3"/>
  </mergeCells>
  <pageMargins left="0.70866141732283472" right="0.11811023622047245" top="0.35433070866141736" bottom="0" header="0.31496062992125984" footer="0.31496062992125984"/>
  <pageSetup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L40"/>
  <sheetViews>
    <sheetView topLeftCell="A19" zoomScale="120" zoomScaleNormal="120" workbookViewId="0">
      <selection activeCell="L30" sqref="L30"/>
    </sheetView>
  </sheetViews>
  <sheetFormatPr baseColWidth="10" defaultRowHeight="14.1" customHeight="1" x14ac:dyDescent="0.25"/>
  <cols>
    <col min="1" max="1" width="26.7109375" style="40" customWidth="1"/>
    <col min="2" max="2" width="5.140625" style="95" customWidth="1"/>
    <col min="3" max="3" width="17.140625" style="48" customWidth="1"/>
    <col min="4" max="4" width="9.28515625" style="48" customWidth="1"/>
    <col min="5" max="5" width="16.5703125" style="48" customWidth="1"/>
    <col min="6" max="6" width="2.140625" style="40" customWidth="1"/>
    <col min="7" max="7" width="8.42578125" style="40" customWidth="1"/>
    <col min="8" max="8" width="8.85546875" style="40" customWidth="1"/>
    <col min="9" max="9" width="1.140625" style="40" customWidth="1"/>
    <col min="10" max="10" width="14.28515625" style="40" customWidth="1"/>
    <col min="11" max="11" width="4.28515625" style="40" customWidth="1"/>
    <col min="12" max="12" width="20" style="40" customWidth="1"/>
    <col min="13" max="226" width="11.42578125" style="40"/>
    <col min="227" max="227" width="39.28515625" style="40" customWidth="1"/>
    <col min="228" max="228" width="5.5703125" style="40" customWidth="1"/>
    <col min="229" max="229" width="16.28515625" style="40" customWidth="1"/>
    <col min="230" max="230" width="2" style="40" customWidth="1"/>
    <col min="231" max="231" width="3.85546875" style="40" customWidth="1"/>
    <col min="232" max="232" width="16.28515625" style="40" customWidth="1"/>
    <col min="233" max="233" width="2.42578125" style="40" customWidth="1"/>
    <col min="234" max="234" width="12" style="40" customWidth="1"/>
    <col min="235" max="235" width="2.28515625" style="40" customWidth="1"/>
    <col min="236" max="236" width="14.85546875" style="40" bestFit="1" customWidth="1"/>
    <col min="237" max="237" width="17.28515625" style="40" bestFit="1" customWidth="1"/>
    <col min="238" max="238" width="38.28515625" style="40" customWidth="1"/>
    <col min="239" max="239" width="13.42578125" style="40" bestFit="1" customWidth="1"/>
    <col min="240" max="482" width="11.42578125" style="40"/>
    <col min="483" max="483" width="39.28515625" style="40" customWidth="1"/>
    <col min="484" max="484" width="5.5703125" style="40" customWidth="1"/>
    <col min="485" max="485" width="16.28515625" style="40" customWidth="1"/>
    <col min="486" max="486" width="2" style="40" customWidth="1"/>
    <col min="487" max="487" width="3.85546875" style="40" customWidth="1"/>
    <col min="488" max="488" width="16.28515625" style="40" customWidth="1"/>
    <col min="489" max="489" width="2.42578125" style="40" customWidth="1"/>
    <col min="490" max="490" width="12" style="40" customWidth="1"/>
    <col min="491" max="491" width="2.28515625" style="40" customWidth="1"/>
    <col min="492" max="492" width="14.85546875" style="40" bestFit="1" customWidth="1"/>
    <col min="493" max="493" width="17.28515625" style="40" bestFit="1" customWidth="1"/>
    <col min="494" max="494" width="38.28515625" style="40" customWidth="1"/>
    <col min="495" max="495" width="13.42578125" style="40" bestFit="1" customWidth="1"/>
    <col min="496" max="738" width="11.42578125" style="40"/>
    <col min="739" max="739" width="39.28515625" style="40" customWidth="1"/>
    <col min="740" max="740" width="5.5703125" style="40" customWidth="1"/>
    <col min="741" max="741" width="16.28515625" style="40" customWidth="1"/>
    <col min="742" max="742" width="2" style="40" customWidth="1"/>
    <col min="743" max="743" width="3.85546875" style="40" customWidth="1"/>
    <col min="744" max="744" width="16.28515625" style="40" customWidth="1"/>
    <col min="745" max="745" width="2.42578125" style="40" customWidth="1"/>
    <col min="746" max="746" width="12" style="40" customWidth="1"/>
    <col min="747" max="747" width="2.28515625" style="40" customWidth="1"/>
    <col min="748" max="748" width="14.85546875" style="40" bestFit="1" customWidth="1"/>
    <col min="749" max="749" width="17.28515625" style="40" bestFit="1" customWidth="1"/>
    <col min="750" max="750" width="38.28515625" style="40" customWidth="1"/>
    <col min="751" max="751" width="13.42578125" style="40" bestFit="1" customWidth="1"/>
    <col min="752" max="994" width="11.42578125" style="40"/>
    <col min="995" max="995" width="39.28515625" style="40" customWidth="1"/>
    <col min="996" max="996" width="5.5703125" style="40" customWidth="1"/>
    <col min="997" max="997" width="16.28515625" style="40" customWidth="1"/>
    <col min="998" max="998" width="2" style="40" customWidth="1"/>
    <col min="999" max="999" width="3.85546875" style="40" customWidth="1"/>
    <col min="1000" max="1000" width="16.28515625" style="40" customWidth="1"/>
    <col min="1001" max="1001" width="2.42578125" style="40" customWidth="1"/>
    <col min="1002" max="1002" width="12" style="40" customWidth="1"/>
    <col min="1003" max="1003" width="2.28515625" style="40" customWidth="1"/>
    <col min="1004" max="1004" width="14.85546875" style="40" bestFit="1" customWidth="1"/>
    <col min="1005" max="1005" width="17.28515625" style="40" bestFit="1" customWidth="1"/>
    <col min="1006" max="1006" width="38.28515625" style="40" customWidth="1"/>
    <col min="1007" max="1007" width="13.42578125" style="40" bestFit="1" customWidth="1"/>
    <col min="1008" max="1250" width="11.42578125" style="40"/>
    <col min="1251" max="1251" width="39.28515625" style="40" customWidth="1"/>
    <col min="1252" max="1252" width="5.5703125" style="40" customWidth="1"/>
    <col min="1253" max="1253" width="16.28515625" style="40" customWidth="1"/>
    <col min="1254" max="1254" width="2" style="40" customWidth="1"/>
    <col min="1255" max="1255" width="3.85546875" style="40" customWidth="1"/>
    <col min="1256" max="1256" width="16.28515625" style="40" customWidth="1"/>
    <col min="1257" max="1257" width="2.42578125" style="40" customWidth="1"/>
    <col min="1258" max="1258" width="12" style="40" customWidth="1"/>
    <col min="1259" max="1259" width="2.28515625" style="40" customWidth="1"/>
    <col min="1260" max="1260" width="14.85546875" style="40" bestFit="1" customWidth="1"/>
    <col min="1261" max="1261" width="17.28515625" style="40" bestFit="1" customWidth="1"/>
    <col min="1262" max="1262" width="38.28515625" style="40" customWidth="1"/>
    <col min="1263" max="1263" width="13.42578125" style="40" bestFit="1" customWidth="1"/>
    <col min="1264" max="1506" width="11.42578125" style="40"/>
    <col min="1507" max="1507" width="39.28515625" style="40" customWidth="1"/>
    <col min="1508" max="1508" width="5.5703125" style="40" customWidth="1"/>
    <col min="1509" max="1509" width="16.28515625" style="40" customWidth="1"/>
    <col min="1510" max="1510" width="2" style="40" customWidth="1"/>
    <col min="1511" max="1511" width="3.85546875" style="40" customWidth="1"/>
    <col min="1512" max="1512" width="16.28515625" style="40" customWidth="1"/>
    <col min="1513" max="1513" width="2.42578125" style="40" customWidth="1"/>
    <col min="1514" max="1514" width="12" style="40" customWidth="1"/>
    <col min="1515" max="1515" width="2.28515625" style="40" customWidth="1"/>
    <col min="1516" max="1516" width="14.85546875" style="40" bestFit="1" customWidth="1"/>
    <col min="1517" max="1517" width="17.28515625" style="40" bestFit="1" customWidth="1"/>
    <col min="1518" max="1518" width="38.28515625" style="40" customWidth="1"/>
    <col min="1519" max="1519" width="13.42578125" style="40" bestFit="1" customWidth="1"/>
    <col min="1520" max="1762" width="11.42578125" style="40"/>
    <col min="1763" max="1763" width="39.28515625" style="40" customWidth="1"/>
    <col min="1764" max="1764" width="5.5703125" style="40" customWidth="1"/>
    <col min="1765" max="1765" width="16.28515625" style="40" customWidth="1"/>
    <col min="1766" max="1766" width="2" style="40" customWidth="1"/>
    <col min="1767" max="1767" width="3.85546875" style="40" customWidth="1"/>
    <col min="1768" max="1768" width="16.28515625" style="40" customWidth="1"/>
    <col min="1769" max="1769" width="2.42578125" style="40" customWidth="1"/>
    <col min="1770" max="1770" width="12" style="40" customWidth="1"/>
    <col min="1771" max="1771" width="2.28515625" style="40" customWidth="1"/>
    <col min="1772" max="1772" width="14.85546875" style="40" bestFit="1" customWidth="1"/>
    <col min="1773" max="1773" width="17.28515625" style="40" bestFit="1" customWidth="1"/>
    <col min="1774" max="1774" width="38.28515625" style="40" customWidth="1"/>
    <col min="1775" max="1775" width="13.42578125" style="40" bestFit="1" customWidth="1"/>
    <col min="1776" max="2018" width="11.42578125" style="40"/>
    <col min="2019" max="2019" width="39.28515625" style="40" customWidth="1"/>
    <col min="2020" max="2020" width="5.5703125" style="40" customWidth="1"/>
    <col min="2021" max="2021" width="16.28515625" style="40" customWidth="1"/>
    <col min="2022" max="2022" width="2" style="40" customWidth="1"/>
    <col min="2023" max="2023" width="3.85546875" style="40" customWidth="1"/>
    <col min="2024" max="2024" width="16.28515625" style="40" customWidth="1"/>
    <col min="2025" max="2025" width="2.42578125" style="40" customWidth="1"/>
    <col min="2026" max="2026" width="12" style="40" customWidth="1"/>
    <col min="2027" max="2027" width="2.28515625" style="40" customWidth="1"/>
    <col min="2028" max="2028" width="14.85546875" style="40" bestFit="1" customWidth="1"/>
    <col min="2029" max="2029" width="17.28515625" style="40" bestFit="1" customWidth="1"/>
    <col min="2030" max="2030" width="38.28515625" style="40" customWidth="1"/>
    <col min="2031" max="2031" width="13.42578125" style="40" bestFit="1" customWidth="1"/>
    <col min="2032" max="2274" width="11.42578125" style="40"/>
    <col min="2275" max="2275" width="39.28515625" style="40" customWidth="1"/>
    <col min="2276" max="2276" width="5.5703125" style="40" customWidth="1"/>
    <col min="2277" max="2277" width="16.28515625" style="40" customWidth="1"/>
    <col min="2278" max="2278" width="2" style="40" customWidth="1"/>
    <col min="2279" max="2279" width="3.85546875" style="40" customWidth="1"/>
    <col min="2280" max="2280" width="16.28515625" style="40" customWidth="1"/>
    <col min="2281" max="2281" width="2.42578125" style="40" customWidth="1"/>
    <col min="2282" max="2282" width="12" style="40" customWidth="1"/>
    <col min="2283" max="2283" width="2.28515625" style="40" customWidth="1"/>
    <col min="2284" max="2284" width="14.85546875" style="40" bestFit="1" customWidth="1"/>
    <col min="2285" max="2285" width="17.28515625" style="40" bestFit="1" customWidth="1"/>
    <col min="2286" max="2286" width="38.28515625" style="40" customWidth="1"/>
    <col min="2287" max="2287" width="13.42578125" style="40" bestFit="1" customWidth="1"/>
    <col min="2288" max="2530" width="11.42578125" style="40"/>
    <col min="2531" max="2531" width="39.28515625" style="40" customWidth="1"/>
    <col min="2532" max="2532" width="5.5703125" style="40" customWidth="1"/>
    <col min="2533" max="2533" width="16.28515625" style="40" customWidth="1"/>
    <col min="2534" max="2534" width="2" style="40" customWidth="1"/>
    <col min="2535" max="2535" width="3.85546875" style="40" customWidth="1"/>
    <col min="2536" max="2536" width="16.28515625" style="40" customWidth="1"/>
    <col min="2537" max="2537" width="2.42578125" style="40" customWidth="1"/>
    <col min="2538" max="2538" width="12" style="40" customWidth="1"/>
    <col min="2539" max="2539" width="2.28515625" style="40" customWidth="1"/>
    <col min="2540" max="2540" width="14.85546875" style="40" bestFit="1" customWidth="1"/>
    <col min="2541" max="2541" width="17.28515625" style="40" bestFit="1" customWidth="1"/>
    <col min="2542" max="2542" width="38.28515625" style="40" customWidth="1"/>
    <col min="2543" max="2543" width="13.42578125" style="40" bestFit="1" customWidth="1"/>
    <col min="2544" max="2786" width="11.42578125" style="40"/>
    <col min="2787" max="2787" width="39.28515625" style="40" customWidth="1"/>
    <col min="2788" max="2788" width="5.5703125" style="40" customWidth="1"/>
    <col min="2789" max="2789" width="16.28515625" style="40" customWidth="1"/>
    <col min="2790" max="2790" width="2" style="40" customWidth="1"/>
    <col min="2791" max="2791" width="3.85546875" style="40" customWidth="1"/>
    <col min="2792" max="2792" width="16.28515625" style="40" customWidth="1"/>
    <col min="2793" max="2793" width="2.42578125" style="40" customWidth="1"/>
    <col min="2794" max="2794" width="12" style="40" customWidth="1"/>
    <col min="2795" max="2795" width="2.28515625" style="40" customWidth="1"/>
    <col min="2796" max="2796" width="14.85546875" style="40" bestFit="1" customWidth="1"/>
    <col min="2797" max="2797" width="17.28515625" style="40" bestFit="1" customWidth="1"/>
    <col min="2798" max="2798" width="38.28515625" style="40" customWidth="1"/>
    <col min="2799" max="2799" width="13.42578125" style="40" bestFit="1" customWidth="1"/>
    <col min="2800" max="3042" width="11.42578125" style="40"/>
    <col min="3043" max="3043" width="39.28515625" style="40" customWidth="1"/>
    <col min="3044" max="3044" width="5.5703125" style="40" customWidth="1"/>
    <col min="3045" max="3045" width="16.28515625" style="40" customWidth="1"/>
    <col min="3046" max="3046" width="2" style="40" customWidth="1"/>
    <col min="3047" max="3047" width="3.85546875" style="40" customWidth="1"/>
    <col min="3048" max="3048" width="16.28515625" style="40" customWidth="1"/>
    <col min="3049" max="3049" width="2.42578125" style="40" customWidth="1"/>
    <col min="3050" max="3050" width="12" style="40" customWidth="1"/>
    <col min="3051" max="3051" width="2.28515625" style="40" customWidth="1"/>
    <col min="3052" max="3052" width="14.85546875" style="40" bestFit="1" customWidth="1"/>
    <col min="3053" max="3053" width="17.28515625" style="40" bestFit="1" customWidth="1"/>
    <col min="3054" max="3054" width="38.28515625" style="40" customWidth="1"/>
    <col min="3055" max="3055" width="13.42578125" style="40" bestFit="1" customWidth="1"/>
    <col min="3056" max="3298" width="11.42578125" style="40"/>
    <col min="3299" max="3299" width="39.28515625" style="40" customWidth="1"/>
    <col min="3300" max="3300" width="5.5703125" style="40" customWidth="1"/>
    <col min="3301" max="3301" width="16.28515625" style="40" customWidth="1"/>
    <col min="3302" max="3302" width="2" style="40" customWidth="1"/>
    <col min="3303" max="3303" width="3.85546875" style="40" customWidth="1"/>
    <col min="3304" max="3304" width="16.28515625" style="40" customWidth="1"/>
    <col min="3305" max="3305" width="2.42578125" style="40" customWidth="1"/>
    <col min="3306" max="3306" width="12" style="40" customWidth="1"/>
    <col min="3307" max="3307" width="2.28515625" style="40" customWidth="1"/>
    <col min="3308" max="3308" width="14.85546875" style="40" bestFit="1" customWidth="1"/>
    <col min="3309" max="3309" width="17.28515625" style="40" bestFit="1" customWidth="1"/>
    <col min="3310" max="3310" width="38.28515625" style="40" customWidth="1"/>
    <col min="3311" max="3311" width="13.42578125" style="40" bestFit="1" customWidth="1"/>
    <col min="3312" max="3554" width="11.42578125" style="40"/>
    <col min="3555" max="3555" width="39.28515625" style="40" customWidth="1"/>
    <col min="3556" max="3556" width="5.5703125" style="40" customWidth="1"/>
    <col min="3557" max="3557" width="16.28515625" style="40" customWidth="1"/>
    <col min="3558" max="3558" width="2" style="40" customWidth="1"/>
    <col min="3559" max="3559" width="3.85546875" style="40" customWidth="1"/>
    <col min="3560" max="3560" width="16.28515625" style="40" customWidth="1"/>
    <col min="3561" max="3561" width="2.42578125" style="40" customWidth="1"/>
    <col min="3562" max="3562" width="12" style="40" customWidth="1"/>
    <col min="3563" max="3563" width="2.28515625" style="40" customWidth="1"/>
    <col min="3564" max="3564" width="14.85546875" style="40" bestFit="1" customWidth="1"/>
    <col min="3565" max="3565" width="17.28515625" style="40" bestFit="1" customWidth="1"/>
    <col min="3566" max="3566" width="38.28515625" style="40" customWidth="1"/>
    <col min="3567" max="3567" width="13.42578125" style="40" bestFit="1" customWidth="1"/>
    <col min="3568" max="3810" width="11.42578125" style="40"/>
    <col min="3811" max="3811" width="39.28515625" style="40" customWidth="1"/>
    <col min="3812" max="3812" width="5.5703125" style="40" customWidth="1"/>
    <col min="3813" max="3813" width="16.28515625" style="40" customWidth="1"/>
    <col min="3814" max="3814" width="2" style="40" customWidth="1"/>
    <col min="3815" max="3815" width="3.85546875" style="40" customWidth="1"/>
    <col min="3816" max="3816" width="16.28515625" style="40" customWidth="1"/>
    <col min="3817" max="3817" width="2.42578125" style="40" customWidth="1"/>
    <col min="3818" max="3818" width="12" style="40" customWidth="1"/>
    <col min="3819" max="3819" width="2.28515625" style="40" customWidth="1"/>
    <col min="3820" max="3820" width="14.85546875" style="40" bestFit="1" customWidth="1"/>
    <col min="3821" max="3821" width="17.28515625" style="40" bestFit="1" customWidth="1"/>
    <col min="3822" max="3822" width="38.28515625" style="40" customWidth="1"/>
    <col min="3823" max="3823" width="13.42578125" style="40" bestFit="1" customWidth="1"/>
    <col min="3824" max="4066" width="11.42578125" style="40"/>
    <col min="4067" max="4067" width="39.28515625" style="40" customWidth="1"/>
    <col min="4068" max="4068" width="5.5703125" style="40" customWidth="1"/>
    <col min="4069" max="4069" width="16.28515625" style="40" customWidth="1"/>
    <col min="4070" max="4070" width="2" style="40" customWidth="1"/>
    <col min="4071" max="4071" width="3.85546875" style="40" customWidth="1"/>
    <col min="4072" max="4072" width="16.28515625" style="40" customWidth="1"/>
    <col min="4073" max="4073" width="2.42578125" style="40" customWidth="1"/>
    <col min="4074" max="4074" width="12" style="40" customWidth="1"/>
    <col min="4075" max="4075" width="2.28515625" style="40" customWidth="1"/>
    <col min="4076" max="4076" width="14.85546875" style="40" bestFit="1" customWidth="1"/>
    <col min="4077" max="4077" width="17.28515625" style="40" bestFit="1" customWidth="1"/>
    <col min="4078" max="4078" width="38.28515625" style="40" customWidth="1"/>
    <col min="4079" max="4079" width="13.42578125" style="40" bestFit="1" customWidth="1"/>
    <col min="4080" max="4322" width="11.42578125" style="40"/>
    <col min="4323" max="4323" width="39.28515625" style="40" customWidth="1"/>
    <col min="4324" max="4324" width="5.5703125" style="40" customWidth="1"/>
    <col min="4325" max="4325" width="16.28515625" style="40" customWidth="1"/>
    <col min="4326" max="4326" width="2" style="40" customWidth="1"/>
    <col min="4327" max="4327" width="3.85546875" style="40" customWidth="1"/>
    <col min="4328" max="4328" width="16.28515625" style="40" customWidth="1"/>
    <col min="4329" max="4329" width="2.42578125" style="40" customWidth="1"/>
    <col min="4330" max="4330" width="12" style="40" customWidth="1"/>
    <col min="4331" max="4331" width="2.28515625" style="40" customWidth="1"/>
    <col min="4332" max="4332" width="14.85546875" style="40" bestFit="1" customWidth="1"/>
    <col min="4333" max="4333" width="17.28515625" style="40" bestFit="1" customWidth="1"/>
    <col min="4334" max="4334" width="38.28515625" style="40" customWidth="1"/>
    <col min="4335" max="4335" width="13.42578125" style="40" bestFit="1" customWidth="1"/>
    <col min="4336" max="4578" width="11.42578125" style="40"/>
    <col min="4579" max="4579" width="39.28515625" style="40" customWidth="1"/>
    <col min="4580" max="4580" width="5.5703125" style="40" customWidth="1"/>
    <col min="4581" max="4581" width="16.28515625" style="40" customWidth="1"/>
    <col min="4582" max="4582" width="2" style="40" customWidth="1"/>
    <col min="4583" max="4583" width="3.85546875" style="40" customWidth="1"/>
    <col min="4584" max="4584" width="16.28515625" style="40" customWidth="1"/>
    <col min="4585" max="4585" width="2.42578125" style="40" customWidth="1"/>
    <col min="4586" max="4586" width="12" style="40" customWidth="1"/>
    <col min="4587" max="4587" width="2.28515625" style="40" customWidth="1"/>
    <col min="4588" max="4588" width="14.85546875" style="40" bestFit="1" customWidth="1"/>
    <col min="4589" max="4589" width="17.28515625" style="40" bestFit="1" customWidth="1"/>
    <col min="4590" max="4590" width="38.28515625" style="40" customWidth="1"/>
    <col min="4591" max="4591" width="13.42578125" style="40" bestFit="1" customWidth="1"/>
    <col min="4592" max="4834" width="11.42578125" style="40"/>
    <col min="4835" max="4835" width="39.28515625" style="40" customWidth="1"/>
    <col min="4836" max="4836" width="5.5703125" style="40" customWidth="1"/>
    <col min="4837" max="4837" width="16.28515625" style="40" customWidth="1"/>
    <col min="4838" max="4838" width="2" style="40" customWidth="1"/>
    <col min="4839" max="4839" width="3.85546875" style="40" customWidth="1"/>
    <col min="4840" max="4840" width="16.28515625" style="40" customWidth="1"/>
    <col min="4841" max="4841" width="2.42578125" style="40" customWidth="1"/>
    <col min="4842" max="4842" width="12" style="40" customWidth="1"/>
    <col min="4843" max="4843" width="2.28515625" style="40" customWidth="1"/>
    <col min="4844" max="4844" width="14.85546875" style="40" bestFit="1" customWidth="1"/>
    <col min="4845" max="4845" width="17.28515625" style="40" bestFit="1" customWidth="1"/>
    <col min="4846" max="4846" width="38.28515625" style="40" customWidth="1"/>
    <col min="4847" max="4847" width="13.42578125" style="40" bestFit="1" customWidth="1"/>
    <col min="4848" max="5090" width="11.42578125" style="40"/>
    <col min="5091" max="5091" width="39.28515625" style="40" customWidth="1"/>
    <col min="5092" max="5092" width="5.5703125" style="40" customWidth="1"/>
    <col min="5093" max="5093" width="16.28515625" style="40" customWidth="1"/>
    <col min="5094" max="5094" width="2" style="40" customWidth="1"/>
    <col min="5095" max="5095" width="3.85546875" style="40" customWidth="1"/>
    <col min="5096" max="5096" width="16.28515625" style="40" customWidth="1"/>
    <col min="5097" max="5097" width="2.42578125" style="40" customWidth="1"/>
    <col min="5098" max="5098" width="12" style="40" customWidth="1"/>
    <col min="5099" max="5099" width="2.28515625" style="40" customWidth="1"/>
    <col min="5100" max="5100" width="14.85546875" style="40" bestFit="1" customWidth="1"/>
    <col min="5101" max="5101" width="17.28515625" style="40" bestFit="1" customWidth="1"/>
    <col min="5102" max="5102" width="38.28515625" style="40" customWidth="1"/>
    <col min="5103" max="5103" width="13.42578125" style="40" bestFit="1" customWidth="1"/>
    <col min="5104" max="5346" width="11.42578125" style="40"/>
    <col min="5347" max="5347" width="39.28515625" style="40" customWidth="1"/>
    <col min="5348" max="5348" width="5.5703125" style="40" customWidth="1"/>
    <col min="5349" max="5349" width="16.28515625" style="40" customWidth="1"/>
    <col min="5350" max="5350" width="2" style="40" customWidth="1"/>
    <col min="5351" max="5351" width="3.85546875" style="40" customWidth="1"/>
    <col min="5352" max="5352" width="16.28515625" style="40" customWidth="1"/>
    <col min="5353" max="5353" width="2.42578125" style="40" customWidth="1"/>
    <col min="5354" max="5354" width="12" style="40" customWidth="1"/>
    <col min="5355" max="5355" width="2.28515625" style="40" customWidth="1"/>
    <col min="5356" max="5356" width="14.85546875" style="40" bestFit="1" customWidth="1"/>
    <col min="5357" max="5357" width="17.28515625" style="40" bestFit="1" customWidth="1"/>
    <col min="5358" max="5358" width="38.28515625" style="40" customWidth="1"/>
    <col min="5359" max="5359" width="13.42578125" style="40" bestFit="1" customWidth="1"/>
    <col min="5360" max="5602" width="11.42578125" style="40"/>
    <col min="5603" max="5603" width="39.28515625" style="40" customWidth="1"/>
    <col min="5604" max="5604" width="5.5703125" style="40" customWidth="1"/>
    <col min="5605" max="5605" width="16.28515625" style="40" customWidth="1"/>
    <col min="5606" max="5606" width="2" style="40" customWidth="1"/>
    <col min="5607" max="5607" width="3.85546875" style="40" customWidth="1"/>
    <col min="5608" max="5608" width="16.28515625" style="40" customWidth="1"/>
    <col min="5609" max="5609" width="2.42578125" style="40" customWidth="1"/>
    <col min="5610" max="5610" width="12" style="40" customWidth="1"/>
    <col min="5611" max="5611" width="2.28515625" style="40" customWidth="1"/>
    <col min="5612" max="5612" width="14.85546875" style="40" bestFit="1" customWidth="1"/>
    <col min="5613" max="5613" width="17.28515625" style="40" bestFit="1" customWidth="1"/>
    <col min="5614" max="5614" width="38.28515625" style="40" customWidth="1"/>
    <col min="5615" max="5615" width="13.42578125" style="40" bestFit="1" customWidth="1"/>
    <col min="5616" max="5858" width="11.42578125" style="40"/>
    <col min="5859" max="5859" width="39.28515625" style="40" customWidth="1"/>
    <col min="5860" max="5860" width="5.5703125" style="40" customWidth="1"/>
    <col min="5861" max="5861" width="16.28515625" style="40" customWidth="1"/>
    <col min="5862" max="5862" width="2" style="40" customWidth="1"/>
    <col min="5863" max="5863" width="3.85546875" style="40" customWidth="1"/>
    <col min="5864" max="5864" width="16.28515625" style="40" customWidth="1"/>
    <col min="5865" max="5865" width="2.42578125" style="40" customWidth="1"/>
    <col min="5866" max="5866" width="12" style="40" customWidth="1"/>
    <col min="5867" max="5867" width="2.28515625" style="40" customWidth="1"/>
    <col min="5868" max="5868" width="14.85546875" style="40" bestFit="1" customWidth="1"/>
    <col min="5869" max="5869" width="17.28515625" style="40" bestFit="1" customWidth="1"/>
    <col min="5870" max="5870" width="38.28515625" style="40" customWidth="1"/>
    <col min="5871" max="5871" width="13.42578125" style="40" bestFit="1" customWidth="1"/>
    <col min="5872" max="6114" width="11.42578125" style="40"/>
    <col min="6115" max="6115" width="39.28515625" style="40" customWidth="1"/>
    <col min="6116" max="6116" width="5.5703125" style="40" customWidth="1"/>
    <col min="6117" max="6117" width="16.28515625" style="40" customWidth="1"/>
    <col min="6118" max="6118" width="2" style="40" customWidth="1"/>
    <col min="6119" max="6119" width="3.85546875" style="40" customWidth="1"/>
    <col min="6120" max="6120" width="16.28515625" style="40" customWidth="1"/>
    <col min="6121" max="6121" width="2.42578125" style="40" customWidth="1"/>
    <col min="6122" max="6122" width="12" style="40" customWidth="1"/>
    <col min="6123" max="6123" width="2.28515625" style="40" customWidth="1"/>
    <col min="6124" max="6124" width="14.85546875" style="40" bestFit="1" customWidth="1"/>
    <col min="6125" max="6125" width="17.28515625" style="40" bestFit="1" customWidth="1"/>
    <col min="6126" max="6126" width="38.28515625" style="40" customWidth="1"/>
    <col min="6127" max="6127" width="13.42578125" style="40" bestFit="1" customWidth="1"/>
    <col min="6128" max="6370" width="11.42578125" style="40"/>
    <col min="6371" max="6371" width="39.28515625" style="40" customWidth="1"/>
    <col min="6372" max="6372" width="5.5703125" style="40" customWidth="1"/>
    <col min="6373" max="6373" width="16.28515625" style="40" customWidth="1"/>
    <col min="6374" max="6374" width="2" style="40" customWidth="1"/>
    <col min="6375" max="6375" width="3.85546875" style="40" customWidth="1"/>
    <col min="6376" max="6376" width="16.28515625" style="40" customWidth="1"/>
    <col min="6377" max="6377" width="2.42578125" style="40" customWidth="1"/>
    <col min="6378" max="6378" width="12" style="40" customWidth="1"/>
    <col min="6379" max="6379" width="2.28515625" style="40" customWidth="1"/>
    <col min="6380" max="6380" width="14.85546875" style="40" bestFit="1" customWidth="1"/>
    <col min="6381" max="6381" width="17.28515625" style="40" bestFit="1" customWidth="1"/>
    <col min="6382" max="6382" width="38.28515625" style="40" customWidth="1"/>
    <col min="6383" max="6383" width="13.42578125" style="40" bestFit="1" customWidth="1"/>
    <col min="6384" max="6626" width="11.42578125" style="40"/>
    <col min="6627" max="6627" width="39.28515625" style="40" customWidth="1"/>
    <col min="6628" max="6628" width="5.5703125" style="40" customWidth="1"/>
    <col min="6629" max="6629" width="16.28515625" style="40" customWidth="1"/>
    <col min="6630" max="6630" width="2" style="40" customWidth="1"/>
    <col min="6631" max="6631" width="3.85546875" style="40" customWidth="1"/>
    <col min="6632" max="6632" width="16.28515625" style="40" customWidth="1"/>
    <col min="6633" max="6633" width="2.42578125" style="40" customWidth="1"/>
    <col min="6634" max="6634" width="12" style="40" customWidth="1"/>
    <col min="6635" max="6635" width="2.28515625" style="40" customWidth="1"/>
    <col min="6636" max="6636" width="14.85546875" style="40" bestFit="1" customWidth="1"/>
    <col min="6637" max="6637" width="17.28515625" style="40" bestFit="1" customWidth="1"/>
    <col min="6638" max="6638" width="38.28515625" style="40" customWidth="1"/>
    <col min="6639" max="6639" width="13.42578125" style="40" bestFit="1" customWidth="1"/>
    <col min="6640" max="6882" width="11.42578125" style="40"/>
    <col min="6883" max="6883" width="39.28515625" style="40" customWidth="1"/>
    <col min="6884" max="6884" width="5.5703125" style="40" customWidth="1"/>
    <col min="6885" max="6885" width="16.28515625" style="40" customWidth="1"/>
    <col min="6886" max="6886" width="2" style="40" customWidth="1"/>
    <col min="6887" max="6887" width="3.85546875" style="40" customWidth="1"/>
    <col min="6888" max="6888" width="16.28515625" style="40" customWidth="1"/>
    <col min="6889" max="6889" width="2.42578125" style="40" customWidth="1"/>
    <col min="6890" max="6890" width="12" style="40" customWidth="1"/>
    <col min="6891" max="6891" width="2.28515625" style="40" customWidth="1"/>
    <col min="6892" max="6892" width="14.85546875" style="40" bestFit="1" customWidth="1"/>
    <col min="6893" max="6893" width="17.28515625" style="40" bestFit="1" customWidth="1"/>
    <col min="6894" max="6894" width="38.28515625" style="40" customWidth="1"/>
    <col min="6895" max="6895" width="13.42578125" style="40" bestFit="1" customWidth="1"/>
    <col min="6896" max="7138" width="11.42578125" style="40"/>
    <col min="7139" max="7139" width="39.28515625" style="40" customWidth="1"/>
    <col min="7140" max="7140" width="5.5703125" style="40" customWidth="1"/>
    <col min="7141" max="7141" width="16.28515625" style="40" customWidth="1"/>
    <col min="7142" max="7142" width="2" style="40" customWidth="1"/>
    <col min="7143" max="7143" width="3.85546875" style="40" customWidth="1"/>
    <col min="7144" max="7144" width="16.28515625" style="40" customWidth="1"/>
    <col min="7145" max="7145" width="2.42578125" style="40" customWidth="1"/>
    <col min="7146" max="7146" width="12" style="40" customWidth="1"/>
    <col min="7147" max="7147" width="2.28515625" style="40" customWidth="1"/>
    <col min="7148" max="7148" width="14.85546875" style="40" bestFit="1" customWidth="1"/>
    <col min="7149" max="7149" width="17.28515625" style="40" bestFit="1" customWidth="1"/>
    <col min="7150" max="7150" width="38.28515625" style="40" customWidth="1"/>
    <col min="7151" max="7151" width="13.42578125" style="40" bestFit="1" customWidth="1"/>
    <col min="7152" max="7394" width="11.42578125" style="40"/>
    <col min="7395" max="7395" width="39.28515625" style="40" customWidth="1"/>
    <col min="7396" max="7396" width="5.5703125" style="40" customWidth="1"/>
    <col min="7397" max="7397" width="16.28515625" style="40" customWidth="1"/>
    <col min="7398" max="7398" width="2" style="40" customWidth="1"/>
    <col min="7399" max="7399" width="3.85546875" style="40" customWidth="1"/>
    <col min="7400" max="7400" width="16.28515625" style="40" customWidth="1"/>
    <col min="7401" max="7401" width="2.42578125" style="40" customWidth="1"/>
    <col min="7402" max="7402" width="12" style="40" customWidth="1"/>
    <col min="7403" max="7403" width="2.28515625" style="40" customWidth="1"/>
    <col min="7404" max="7404" width="14.85546875" style="40" bestFit="1" customWidth="1"/>
    <col min="7405" max="7405" width="17.28515625" style="40" bestFit="1" customWidth="1"/>
    <col min="7406" max="7406" width="38.28515625" style="40" customWidth="1"/>
    <col min="7407" max="7407" width="13.42578125" style="40" bestFit="1" customWidth="1"/>
    <col min="7408" max="7650" width="11.42578125" style="40"/>
    <col min="7651" max="7651" width="39.28515625" style="40" customWidth="1"/>
    <col min="7652" max="7652" width="5.5703125" style="40" customWidth="1"/>
    <col min="7653" max="7653" width="16.28515625" style="40" customWidth="1"/>
    <col min="7654" max="7654" width="2" style="40" customWidth="1"/>
    <col min="7655" max="7655" width="3.85546875" style="40" customWidth="1"/>
    <col min="7656" max="7656" width="16.28515625" style="40" customWidth="1"/>
    <col min="7657" max="7657" width="2.42578125" style="40" customWidth="1"/>
    <col min="7658" max="7658" width="12" style="40" customWidth="1"/>
    <col min="7659" max="7659" width="2.28515625" style="40" customWidth="1"/>
    <col min="7660" max="7660" width="14.85546875" style="40" bestFit="1" customWidth="1"/>
    <col min="7661" max="7661" width="17.28515625" style="40" bestFit="1" customWidth="1"/>
    <col min="7662" max="7662" width="38.28515625" style="40" customWidth="1"/>
    <col min="7663" max="7663" width="13.42578125" style="40" bestFit="1" customWidth="1"/>
    <col min="7664" max="7906" width="11.42578125" style="40"/>
    <col min="7907" max="7907" width="39.28515625" style="40" customWidth="1"/>
    <col min="7908" max="7908" width="5.5703125" style="40" customWidth="1"/>
    <col min="7909" max="7909" width="16.28515625" style="40" customWidth="1"/>
    <col min="7910" max="7910" width="2" style="40" customWidth="1"/>
    <col min="7911" max="7911" width="3.85546875" style="40" customWidth="1"/>
    <col min="7912" max="7912" width="16.28515625" style="40" customWidth="1"/>
    <col min="7913" max="7913" width="2.42578125" style="40" customWidth="1"/>
    <col min="7914" max="7914" width="12" style="40" customWidth="1"/>
    <col min="7915" max="7915" width="2.28515625" style="40" customWidth="1"/>
    <col min="7916" max="7916" width="14.85546875" style="40" bestFit="1" customWidth="1"/>
    <col min="7917" max="7917" width="17.28515625" style="40" bestFit="1" customWidth="1"/>
    <col min="7918" max="7918" width="38.28515625" style="40" customWidth="1"/>
    <col min="7919" max="7919" width="13.42578125" style="40" bestFit="1" customWidth="1"/>
    <col min="7920" max="8162" width="11.42578125" style="40"/>
    <col min="8163" max="8163" width="39.28515625" style="40" customWidth="1"/>
    <col min="8164" max="8164" width="5.5703125" style="40" customWidth="1"/>
    <col min="8165" max="8165" width="16.28515625" style="40" customWidth="1"/>
    <col min="8166" max="8166" width="2" style="40" customWidth="1"/>
    <col min="8167" max="8167" width="3.85546875" style="40" customWidth="1"/>
    <col min="8168" max="8168" width="16.28515625" style="40" customWidth="1"/>
    <col min="8169" max="8169" width="2.42578125" style="40" customWidth="1"/>
    <col min="8170" max="8170" width="12" style="40" customWidth="1"/>
    <col min="8171" max="8171" width="2.28515625" style="40" customWidth="1"/>
    <col min="8172" max="8172" width="14.85546875" style="40" bestFit="1" customWidth="1"/>
    <col min="8173" max="8173" width="17.28515625" style="40" bestFit="1" customWidth="1"/>
    <col min="8174" max="8174" width="38.28515625" style="40" customWidth="1"/>
    <col min="8175" max="8175" width="13.42578125" style="40" bestFit="1" customWidth="1"/>
    <col min="8176" max="8418" width="11.42578125" style="40"/>
    <col min="8419" max="8419" width="39.28515625" style="40" customWidth="1"/>
    <col min="8420" max="8420" width="5.5703125" style="40" customWidth="1"/>
    <col min="8421" max="8421" width="16.28515625" style="40" customWidth="1"/>
    <col min="8422" max="8422" width="2" style="40" customWidth="1"/>
    <col min="8423" max="8423" width="3.85546875" style="40" customWidth="1"/>
    <col min="8424" max="8424" width="16.28515625" style="40" customWidth="1"/>
    <col min="8425" max="8425" width="2.42578125" style="40" customWidth="1"/>
    <col min="8426" max="8426" width="12" style="40" customWidth="1"/>
    <col min="8427" max="8427" width="2.28515625" style="40" customWidth="1"/>
    <col min="8428" max="8428" width="14.85546875" style="40" bestFit="1" customWidth="1"/>
    <col min="8429" max="8429" width="17.28515625" style="40" bestFit="1" customWidth="1"/>
    <col min="8430" max="8430" width="38.28515625" style="40" customWidth="1"/>
    <col min="8431" max="8431" width="13.42578125" style="40" bestFit="1" customWidth="1"/>
    <col min="8432" max="8674" width="11.42578125" style="40"/>
    <col min="8675" max="8675" width="39.28515625" style="40" customWidth="1"/>
    <col min="8676" max="8676" width="5.5703125" style="40" customWidth="1"/>
    <col min="8677" max="8677" width="16.28515625" style="40" customWidth="1"/>
    <col min="8678" max="8678" width="2" style="40" customWidth="1"/>
    <col min="8679" max="8679" width="3.85546875" style="40" customWidth="1"/>
    <col min="8680" max="8680" width="16.28515625" style="40" customWidth="1"/>
    <col min="8681" max="8681" width="2.42578125" style="40" customWidth="1"/>
    <col min="8682" max="8682" width="12" style="40" customWidth="1"/>
    <col min="8683" max="8683" width="2.28515625" style="40" customWidth="1"/>
    <col min="8684" max="8684" width="14.85546875" style="40" bestFit="1" customWidth="1"/>
    <col min="8685" max="8685" width="17.28515625" style="40" bestFit="1" customWidth="1"/>
    <col min="8686" max="8686" width="38.28515625" style="40" customWidth="1"/>
    <col min="8687" max="8687" width="13.42578125" style="40" bestFit="1" customWidth="1"/>
    <col min="8688" max="8930" width="11.42578125" style="40"/>
    <col min="8931" max="8931" width="39.28515625" style="40" customWidth="1"/>
    <col min="8932" max="8932" width="5.5703125" style="40" customWidth="1"/>
    <col min="8933" max="8933" width="16.28515625" style="40" customWidth="1"/>
    <col min="8934" max="8934" width="2" style="40" customWidth="1"/>
    <col min="8935" max="8935" width="3.85546875" style="40" customWidth="1"/>
    <col min="8936" max="8936" width="16.28515625" style="40" customWidth="1"/>
    <col min="8937" max="8937" width="2.42578125" style="40" customWidth="1"/>
    <col min="8938" max="8938" width="12" style="40" customWidth="1"/>
    <col min="8939" max="8939" width="2.28515625" style="40" customWidth="1"/>
    <col min="8940" max="8940" width="14.85546875" style="40" bestFit="1" customWidth="1"/>
    <col min="8941" max="8941" width="17.28515625" style="40" bestFit="1" customWidth="1"/>
    <col min="8942" max="8942" width="38.28515625" style="40" customWidth="1"/>
    <col min="8943" max="8943" width="13.42578125" style="40" bestFit="1" customWidth="1"/>
    <col min="8944" max="9186" width="11.42578125" style="40"/>
    <col min="9187" max="9187" width="39.28515625" style="40" customWidth="1"/>
    <col min="9188" max="9188" width="5.5703125" style="40" customWidth="1"/>
    <col min="9189" max="9189" width="16.28515625" style="40" customWidth="1"/>
    <col min="9190" max="9190" width="2" style="40" customWidth="1"/>
    <col min="9191" max="9191" width="3.85546875" style="40" customWidth="1"/>
    <col min="9192" max="9192" width="16.28515625" style="40" customWidth="1"/>
    <col min="9193" max="9193" width="2.42578125" style="40" customWidth="1"/>
    <col min="9194" max="9194" width="12" style="40" customWidth="1"/>
    <col min="9195" max="9195" width="2.28515625" style="40" customWidth="1"/>
    <col min="9196" max="9196" width="14.85546875" style="40" bestFit="1" customWidth="1"/>
    <col min="9197" max="9197" width="17.28515625" style="40" bestFit="1" customWidth="1"/>
    <col min="9198" max="9198" width="38.28515625" style="40" customWidth="1"/>
    <col min="9199" max="9199" width="13.42578125" style="40" bestFit="1" customWidth="1"/>
    <col min="9200" max="9442" width="11.42578125" style="40"/>
    <col min="9443" max="9443" width="39.28515625" style="40" customWidth="1"/>
    <col min="9444" max="9444" width="5.5703125" style="40" customWidth="1"/>
    <col min="9445" max="9445" width="16.28515625" style="40" customWidth="1"/>
    <col min="9446" max="9446" width="2" style="40" customWidth="1"/>
    <col min="9447" max="9447" width="3.85546875" style="40" customWidth="1"/>
    <col min="9448" max="9448" width="16.28515625" style="40" customWidth="1"/>
    <col min="9449" max="9449" width="2.42578125" style="40" customWidth="1"/>
    <col min="9450" max="9450" width="12" style="40" customWidth="1"/>
    <col min="9451" max="9451" width="2.28515625" style="40" customWidth="1"/>
    <col min="9452" max="9452" width="14.85546875" style="40" bestFit="1" customWidth="1"/>
    <col min="9453" max="9453" width="17.28515625" style="40" bestFit="1" customWidth="1"/>
    <col min="9454" max="9454" width="38.28515625" style="40" customWidth="1"/>
    <col min="9455" max="9455" width="13.42578125" style="40" bestFit="1" customWidth="1"/>
    <col min="9456" max="9698" width="11.42578125" style="40"/>
    <col min="9699" max="9699" width="39.28515625" style="40" customWidth="1"/>
    <col min="9700" max="9700" width="5.5703125" style="40" customWidth="1"/>
    <col min="9701" max="9701" width="16.28515625" style="40" customWidth="1"/>
    <col min="9702" max="9702" width="2" style="40" customWidth="1"/>
    <col min="9703" max="9703" width="3.85546875" style="40" customWidth="1"/>
    <col min="9704" max="9704" width="16.28515625" style="40" customWidth="1"/>
    <col min="9705" max="9705" width="2.42578125" style="40" customWidth="1"/>
    <col min="9706" max="9706" width="12" style="40" customWidth="1"/>
    <col min="9707" max="9707" width="2.28515625" style="40" customWidth="1"/>
    <col min="9708" max="9708" width="14.85546875" style="40" bestFit="1" customWidth="1"/>
    <col min="9709" max="9709" width="17.28515625" style="40" bestFit="1" customWidth="1"/>
    <col min="9710" max="9710" width="38.28515625" style="40" customWidth="1"/>
    <col min="9711" max="9711" width="13.42578125" style="40" bestFit="1" customWidth="1"/>
    <col min="9712" max="9954" width="11.42578125" style="40"/>
    <col min="9955" max="9955" width="39.28515625" style="40" customWidth="1"/>
    <col min="9956" max="9956" width="5.5703125" style="40" customWidth="1"/>
    <col min="9957" max="9957" width="16.28515625" style="40" customWidth="1"/>
    <col min="9958" max="9958" width="2" style="40" customWidth="1"/>
    <col min="9959" max="9959" width="3.85546875" style="40" customWidth="1"/>
    <col min="9960" max="9960" width="16.28515625" style="40" customWidth="1"/>
    <col min="9961" max="9961" width="2.42578125" style="40" customWidth="1"/>
    <col min="9962" max="9962" width="12" style="40" customWidth="1"/>
    <col min="9963" max="9963" width="2.28515625" style="40" customWidth="1"/>
    <col min="9964" max="9964" width="14.85546875" style="40" bestFit="1" customWidth="1"/>
    <col min="9965" max="9965" width="17.28515625" style="40" bestFit="1" customWidth="1"/>
    <col min="9966" max="9966" width="38.28515625" style="40" customWidth="1"/>
    <col min="9967" max="9967" width="13.42578125" style="40" bestFit="1" customWidth="1"/>
    <col min="9968" max="10210" width="11.42578125" style="40"/>
    <col min="10211" max="10211" width="39.28515625" style="40" customWidth="1"/>
    <col min="10212" max="10212" width="5.5703125" style="40" customWidth="1"/>
    <col min="10213" max="10213" width="16.28515625" style="40" customWidth="1"/>
    <col min="10214" max="10214" width="2" style="40" customWidth="1"/>
    <col min="10215" max="10215" width="3.85546875" style="40" customWidth="1"/>
    <col min="10216" max="10216" width="16.28515625" style="40" customWidth="1"/>
    <col min="10217" max="10217" width="2.42578125" style="40" customWidth="1"/>
    <col min="10218" max="10218" width="12" style="40" customWidth="1"/>
    <col min="10219" max="10219" width="2.28515625" style="40" customWidth="1"/>
    <col min="10220" max="10220" width="14.85546875" style="40" bestFit="1" customWidth="1"/>
    <col min="10221" max="10221" width="17.28515625" style="40" bestFit="1" customWidth="1"/>
    <col min="10222" max="10222" width="38.28515625" style="40" customWidth="1"/>
    <col min="10223" max="10223" width="13.42578125" style="40" bestFit="1" customWidth="1"/>
    <col min="10224" max="10466" width="11.42578125" style="40"/>
    <col min="10467" max="10467" width="39.28515625" style="40" customWidth="1"/>
    <col min="10468" max="10468" width="5.5703125" style="40" customWidth="1"/>
    <col min="10469" max="10469" width="16.28515625" style="40" customWidth="1"/>
    <col min="10470" max="10470" width="2" style="40" customWidth="1"/>
    <col min="10471" max="10471" width="3.85546875" style="40" customWidth="1"/>
    <col min="10472" max="10472" width="16.28515625" style="40" customWidth="1"/>
    <col min="10473" max="10473" width="2.42578125" style="40" customWidth="1"/>
    <col min="10474" max="10474" width="12" style="40" customWidth="1"/>
    <col min="10475" max="10475" width="2.28515625" style="40" customWidth="1"/>
    <col min="10476" max="10476" width="14.85546875" style="40" bestFit="1" customWidth="1"/>
    <col min="10477" max="10477" width="17.28515625" style="40" bestFit="1" customWidth="1"/>
    <col min="10478" max="10478" width="38.28515625" style="40" customWidth="1"/>
    <col min="10479" max="10479" width="13.42578125" style="40" bestFit="1" customWidth="1"/>
    <col min="10480" max="10722" width="11.42578125" style="40"/>
    <col min="10723" max="10723" width="39.28515625" style="40" customWidth="1"/>
    <col min="10724" max="10724" width="5.5703125" style="40" customWidth="1"/>
    <col min="10725" max="10725" width="16.28515625" style="40" customWidth="1"/>
    <col min="10726" max="10726" width="2" style="40" customWidth="1"/>
    <col min="10727" max="10727" width="3.85546875" style="40" customWidth="1"/>
    <col min="10728" max="10728" width="16.28515625" style="40" customWidth="1"/>
    <col min="10729" max="10729" width="2.42578125" style="40" customWidth="1"/>
    <col min="10730" max="10730" width="12" style="40" customWidth="1"/>
    <col min="10731" max="10731" width="2.28515625" style="40" customWidth="1"/>
    <col min="10732" max="10732" width="14.85546875" style="40" bestFit="1" customWidth="1"/>
    <col min="10733" max="10733" width="17.28515625" style="40" bestFit="1" customWidth="1"/>
    <col min="10734" max="10734" width="38.28515625" style="40" customWidth="1"/>
    <col min="10735" max="10735" width="13.42578125" style="40" bestFit="1" customWidth="1"/>
    <col min="10736" max="10978" width="11.42578125" style="40"/>
    <col min="10979" max="10979" width="39.28515625" style="40" customWidth="1"/>
    <col min="10980" max="10980" width="5.5703125" style="40" customWidth="1"/>
    <col min="10981" max="10981" width="16.28515625" style="40" customWidth="1"/>
    <col min="10982" max="10982" width="2" style="40" customWidth="1"/>
    <col min="10983" max="10983" width="3.85546875" style="40" customWidth="1"/>
    <col min="10984" max="10984" width="16.28515625" style="40" customWidth="1"/>
    <col min="10985" max="10985" width="2.42578125" style="40" customWidth="1"/>
    <col min="10986" max="10986" width="12" style="40" customWidth="1"/>
    <col min="10987" max="10987" width="2.28515625" style="40" customWidth="1"/>
    <col min="10988" max="10988" width="14.85546875" style="40" bestFit="1" customWidth="1"/>
    <col min="10989" max="10989" width="17.28515625" style="40" bestFit="1" customWidth="1"/>
    <col min="10990" max="10990" width="38.28515625" style="40" customWidth="1"/>
    <col min="10991" max="10991" width="13.42578125" style="40" bestFit="1" customWidth="1"/>
    <col min="10992" max="11234" width="11.42578125" style="40"/>
    <col min="11235" max="11235" width="39.28515625" style="40" customWidth="1"/>
    <col min="11236" max="11236" width="5.5703125" style="40" customWidth="1"/>
    <col min="11237" max="11237" width="16.28515625" style="40" customWidth="1"/>
    <col min="11238" max="11238" width="2" style="40" customWidth="1"/>
    <col min="11239" max="11239" width="3.85546875" style="40" customWidth="1"/>
    <col min="11240" max="11240" width="16.28515625" style="40" customWidth="1"/>
    <col min="11241" max="11241" width="2.42578125" style="40" customWidth="1"/>
    <col min="11242" max="11242" width="12" style="40" customWidth="1"/>
    <col min="11243" max="11243" width="2.28515625" style="40" customWidth="1"/>
    <col min="11244" max="11244" width="14.85546875" style="40" bestFit="1" customWidth="1"/>
    <col min="11245" max="11245" width="17.28515625" style="40" bestFit="1" customWidth="1"/>
    <col min="11246" max="11246" width="38.28515625" style="40" customWidth="1"/>
    <col min="11247" max="11247" width="13.42578125" style="40" bestFit="1" customWidth="1"/>
    <col min="11248" max="11490" width="11.42578125" style="40"/>
    <col min="11491" max="11491" width="39.28515625" style="40" customWidth="1"/>
    <col min="11492" max="11492" width="5.5703125" style="40" customWidth="1"/>
    <col min="11493" max="11493" width="16.28515625" style="40" customWidth="1"/>
    <col min="11494" max="11494" width="2" style="40" customWidth="1"/>
    <col min="11495" max="11495" width="3.85546875" style="40" customWidth="1"/>
    <col min="11496" max="11496" width="16.28515625" style="40" customWidth="1"/>
    <col min="11497" max="11497" width="2.42578125" style="40" customWidth="1"/>
    <col min="11498" max="11498" width="12" style="40" customWidth="1"/>
    <col min="11499" max="11499" width="2.28515625" style="40" customWidth="1"/>
    <col min="11500" max="11500" width="14.85546875" style="40" bestFit="1" customWidth="1"/>
    <col min="11501" max="11501" width="17.28515625" style="40" bestFit="1" customWidth="1"/>
    <col min="11502" max="11502" width="38.28515625" style="40" customWidth="1"/>
    <col min="11503" max="11503" width="13.42578125" style="40" bestFit="1" customWidth="1"/>
    <col min="11504" max="11746" width="11.42578125" style="40"/>
    <col min="11747" max="11747" width="39.28515625" style="40" customWidth="1"/>
    <col min="11748" max="11748" width="5.5703125" style="40" customWidth="1"/>
    <col min="11749" max="11749" width="16.28515625" style="40" customWidth="1"/>
    <col min="11750" max="11750" width="2" style="40" customWidth="1"/>
    <col min="11751" max="11751" width="3.85546875" style="40" customWidth="1"/>
    <col min="11752" max="11752" width="16.28515625" style="40" customWidth="1"/>
    <col min="11753" max="11753" width="2.42578125" style="40" customWidth="1"/>
    <col min="11754" max="11754" width="12" style="40" customWidth="1"/>
    <col min="11755" max="11755" width="2.28515625" style="40" customWidth="1"/>
    <col min="11756" max="11756" width="14.85546875" style="40" bestFit="1" customWidth="1"/>
    <col min="11757" max="11757" width="17.28515625" style="40" bestFit="1" customWidth="1"/>
    <col min="11758" max="11758" width="38.28515625" style="40" customWidth="1"/>
    <col min="11759" max="11759" width="13.42578125" style="40" bestFit="1" customWidth="1"/>
    <col min="11760" max="12002" width="11.42578125" style="40"/>
    <col min="12003" max="12003" width="39.28515625" style="40" customWidth="1"/>
    <col min="12004" max="12004" width="5.5703125" style="40" customWidth="1"/>
    <col min="12005" max="12005" width="16.28515625" style="40" customWidth="1"/>
    <col min="12006" max="12006" width="2" style="40" customWidth="1"/>
    <col min="12007" max="12007" width="3.85546875" style="40" customWidth="1"/>
    <col min="12008" max="12008" width="16.28515625" style="40" customWidth="1"/>
    <col min="12009" max="12009" width="2.42578125" style="40" customWidth="1"/>
    <col min="12010" max="12010" width="12" style="40" customWidth="1"/>
    <col min="12011" max="12011" width="2.28515625" style="40" customWidth="1"/>
    <col min="12012" max="12012" width="14.85546875" style="40" bestFit="1" customWidth="1"/>
    <col min="12013" max="12013" width="17.28515625" style="40" bestFit="1" customWidth="1"/>
    <col min="12014" max="12014" width="38.28515625" style="40" customWidth="1"/>
    <col min="12015" max="12015" width="13.42578125" style="40" bestFit="1" customWidth="1"/>
    <col min="12016" max="12258" width="11.42578125" style="40"/>
    <col min="12259" max="12259" width="39.28515625" style="40" customWidth="1"/>
    <col min="12260" max="12260" width="5.5703125" style="40" customWidth="1"/>
    <col min="12261" max="12261" width="16.28515625" style="40" customWidth="1"/>
    <col min="12262" max="12262" width="2" style="40" customWidth="1"/>
    <col min="12263" max="12263" width="3.85546875" style="40" customWidth="1"/>
    <col min="12264" max="12264" width="16.28515625" style="40" customWidth="1"/>
    <col min="12265" max="12265" width="2.42578125" style="40" customWidth="1"/>
    <col min="12266" max="12266" width="12" style="40" customWidth="1"/>
    <col min="12267" max="12267" width="2.28515625" style="40" customWidth="1"/>
    <col min="12268" max="12268" width="14.85546875" style="40" bestFit="1" customWidth="1"/>
    <col min="12269" max="12269" width="17.28515625" style="40" bestFit="1" customWidth="1"/>
    <col min="12270" max="12270" width="38.28515625" style="40" customWidth="1"/>
    <col min="12271" max="12271" width="13.42578125" style="40" bestFit="1" customWidth="1"/>
    <col min="12272" max="12514" width="11.42578125" style="40"/>
    <col min="12515" max="12515" width="39.28515625" style="40" customWidth="1"/>
    <col min="12516" max="12516" width="5.5703125" style="40" customWidth="1"/>
    <col min="12517" max="12517" width="16.28515625" style="40" customWidth="1"/>
    <col min="12518" max="12518" width="2" style="40" customWidth="1"/>
    <col min="12519" max="12519" width="3.85546875" style="40" customWidth="1"/>
    <col min="12520" max="12520" width="16.28515625" style="40" customWidth="1"/>
    <col min="12521" max="12521" width="2.42578125" style="40" customWidth="1"/>
    <col min="12522" max="12522" width="12" style="40" customWidth="1"/>
    <col min="12523" max="12523" width="2.28515625" style="40" customWidth="1"/>
    <col min="12524" max="12524" width="14.85546875" style="40" bestFit="1" customWidth="1"/>
    <col min="12525" max="12525" width="17.28515625" style="40" bestFit="1" customWidth="1"/>
    <col min="12526" max="12526" width="38.28515625" style="40" customWidth="1"/>
    <col min="12527" max="12527" width="13.42578125" style="40" bestFit="1" customWidth="1"/>
    <col min="12528" max="12770" width="11.42578125" style="40"/>
    <col min="12771" max="12771" width="39.28515625" style="40" customWidth="1"/>
    <col min="12772" max="12772" width="5.5703125" style="40" customWidth="1"/>
    <col min="12773" max="12773" width="16.28515625" style="40" customWidth="1"/>
    <col min="12774" max="12774" width="2" style="40" customWidth="1"/>
    <col min="12775" max="12775" width="3.85546875" style="40" customWidth="1"/>
    <col min="12776" max="12776" width="16.28515625" style="40" customWidth="1"/>
    <col min="12777" max="12777" width="2.42578125" style="40" customWidth="1"/>
    <col min="12778" max="12778" width="12" style="40" customWidth="1"/>
    <col min="12779" max="12779" width="2.28515625" style="40" customWidth="1"/>
    <col min="12780" max="12780" width="14.85546875" style="40" bestFit="1" customWidth="1"/>
    <col min="12781" max="12781" width="17.28515625" style="40" bestFit="1" customWidth="1"/>
    <col min="12782" max="12782" width="38.28515625" style="40" customWidth="1"/>
    <col min="12783" max="12783" width="13.42578125" style="40" bestFit="1" customWidth="1"/>
    <col min="12784" max="13026" width="11.42578125" style="40"/>
    <col min="13027" max="13027" width="39.28515625" style="40" customWidth="1"/>
    <col min="13028" max="13028" width="5.5703125" style="40" customWidth="1"/>
    <col min="13029" max="13029" width="16.28515625" style="40" customWidth="1"/>
    <col min="13030" max="13030" width="2" style="40" customWidth="1"/>
    <col min="13031" max="13031" width="3.85546875" style="40" customWidth="1"/>
    <col min="13032" max="13032" width="16.28515625" style="40" customWidth="1"/>
    <col min="13033" max="13033" width="2.42578125" style="40" customWidth="1"/>
    <col min="13034" max="13034" width="12" style="40" customWidth="1"/>
    <col min="13035" max="13035" width="2.28515625" style="40" customWidth="1"/>
    <col min="13036" max="13036" width="14.85546875" style="40" bestFit="1" customWidth="1"/>
    <col min="13037" max="13037" width="17.28515625" style="40" bestFit="1" customWidth="1"/>
    <col min="13038" max="13038" width="38.28515625" style="40" customWidth="1"/>
    <col min="13039" max="13039" width="13.42578125" style="40" bestFit="1" customWidth="1"/>
    <col min="13040" max="13282" width="11.42578125" style="40"/>
    <col min="13283" max="13283" width="39.28515625" style="40" customWidth="1"/>
    <col min="13284" max="13284" width="5.5703125" style="40" customWidth="1"/>
    <col min="13285" max="13285" width="16.28515625" style="40" customWidth="1"/>
    <col min="13286" max="13286" width="2" style="40" customWidth="1"/>
    <col min="13287" max="13287" width="3.85546875" style="40" customWidth="1"/>
    <col min="13288" max="13288" width="16.28515625" style="40" customWidth="1"/>
    <col min="13289" max="13289" width="2.42578125" style="40" customWidth="1"/>
    <col min="13290" max="13290" width="12" style="40" customWidth="1"/>
    <col min="13291" max="13291" width="2.28515625" style="40" customWidth="1"/>
    <col min="13292" max="13292" width="14.85546875" style="40" bestFit="1" customWidth="1"/>
    <col min="13293" max="13293" width="17.28515625" style="40" bestFit="1" customWidth="1"/>
    <col min="13294" max="13294" width="38.28515625" style="40" customWidth="1"/>
    <col min="13295" max="13295" width="13.42578125" style="40" bestFit="1" customWidth="1"/>
    <col min="13296" max="13538" width="11.42578125" style="40"/>
    <col min="13539" max="13539" width="39.28515625" style="40" customWidth="1"/>
    <col min="13540" max="13540" width="5.5703125" style="40" customWidth="1"/>
    <col min="13541" max="13541" width="16.28515625" style="40" customWidth="1"/>
    <col min="13542" max="13542" width="2" style="40" customWidth="1"/>
    <col min="13543" max="13543" width="3.85546875" style="40" customWidth="1"/>
    <col min="13544" max="13544" width="16.28515625" style="40" customWidth="1"/>
    <col min="13545" max="13545" width="2.42578125" style="40" customWidth="1"/>
    <col min="13546" max="13546" width="12" style="40" customWidth="1"/>
    <col min="13547" max="13547" width="2.28515625" style="40" customWidth="1"/>
    <col min="13548" max="13548" width="14.85546875" style="40" bestFit="1" customWidth="1"/>
    <col min="13549" max="13549" width="17.28515625" style="40" bestFit="1" customWidth="1"/>
    <col min="13550" max="13550" width="38.28515625" style="40" customWidth="1"/>
    <col min="13551" max="13551" width="13.42578125" style="40" bestFit="1" customWidth="1"/>
    <col min="13552" max="13794" width="11.42578125" style="40"/>
    <col min="13795" max="13795" width="39.28515625" style="40" customWidth="1"/>
    <col min="13796" max="13796" width="5.5703125" style="40" customWidth="1"/>
    <col min="13797" max="13797" width="16.28515625" style="40" customWidth="1"/>
    <col min="13798" max="13798" width="2" style="40" customWidth="1"/>
    <col min="13799" max="13799" width="3.85546875" style="40" customWidth="1"/>
    <col min="13800" max="13800" width="16.28515625" style="40" customWidth="1"/>
    <col min="13801" max="13801" width="2.42578125" style="40" customWidth="1"/>
    <col min="13802" max="13802" width="12" style="40" customWidth="1"/>
    <col min="13803" max="13803" width="2.28515625" style="40" customWidth="1"/>
    <col min="13804" max="13804" width="14.85546875" style="40" bestFit="1" customWidth="1"/>
    <col min="13805" max="13805" width="17.28515625" style="40" bestFit="1" customWidth="1"/>
    <col min="13806" max="13806" width="38.28515625" style="40" customWidth="1"/>
    <col min="13807" max="13807" width="13.42578125" style="40" bestFit="1" customWidth="1"/>
    <col min="13808" max="14050" width="11.42578125" style="40"/>
    <col min="14051" max="14051" width="39.28515625" style="40" customWidth="1"/>
    <col min="14052" max="14052" width="5.5703125" style="40" customWidth="1"/>
    <col min="14053" max="14053" width="16.28515625" style="40" customWidth="1"/>
    <col min="14054" max="14054" width="2" style="40" customWidth="1"/>
    <col min="14055" max="14055" width="3.85546875" style="40" customWidth="1"/>
    <col min="14056" max="14056" width="16.28515625" style="40" customWidth="1"/>
    <col min="14057" max="14057" width="2.42578125" style="40" customWidth="1"/>
    <col min="14058" max="14058" width="12" style="40" customWidth="1"/>
    <col min="14059" max="14059" width="2.28515625" style="40" customWidth="1"/>
    <col min="14060" max="14060" width="14.85546875" style="40" bestFit="1" customWidth="1"/>
    <col min="14061" max="14061" width="17.28515625" style="40" bestFit="1" customWidth="1"/>
    <col min="14062" max="14062" width="38.28515625" style="40" customWidth="1"/>
    <col min="14063" max="14063" width="13.42578125" style="40" bestFit="1" customWidth="1"/>
    <col min="14064" max="14306" width="11.42578125" style="40"/>
    <col min="14307" max="14307" width="39.28515625" style="40" customWidth="1"/>
    <col min="14308" max="14308" width="5.5703125" style="40" customWidth="1"/>
    <col min="14309" max="14309" width="16.28515625" style="40" customWidth="1"/>
    <col min="14310" max="14310" width="2" style="40" customWidth="1"/>
    <col min="14311" max="14311" width="3.85546875" style="40" customWidth="1"/>
    <col min="14312" max="14312" width="16.28515625" style="40" customWidth="1"/>
    <col min="14313" max="14313" width="2.42578125" style="40" customWidth="1"/>
    <col min="14314" max="14314" width="12" style="40" customWidth="1"/>
    <col min="14315" max="14315" width="2.28515625" style="40" customWidth="1"/>
    <col min="14316" max="14316" width="14.85546875" style="40" bestFit="1" customWidth="1"/>
    <col min="14317" max="14317" width="17.28515625" style="40" bestFit="1" customWidth="1"/>
    <col min="14318" max="14318" width="38.28515625" style="40" customWidth="1"/>
    <col min="14319" max="14319" width="13.42578125" style="40" bestFit="1" customWidth="1"/>
    <col min="14320" max="14562" width="11.42578125" style="40"/>
    <col min="14563" max="14563" width="39.28515625" style="40" customWidth="1"/>
    <col min="14564" max="14564" width="5.5703125" style="40" customWidth="1"/>
    <col min="14565" max="14565" width="16.28515625" style="40" customWidth="1"/>
    <col min="14566" max="14566" width="2" style="40" customWidth="1"/>
    <col min="14567" max="14567" width="3.85546875" style="40" customWidth="1"/>
    <col min="14568" max="14568" width="16.28515625" style="40" customWidth="1"/>
    <col min="14569" max="14569" width="2.42578125" style="40" customWidth="1"/>
    <col min="14570" max="14570" width="12" style="40" customWidth="1"/>
    <col min="14571" max="14571" width="2.28515625" style="40" customWidth="1"/>
    <col min="14572" max="14572" width="14.85546875" style="40" bestFit="1" customWidth="1"/>
    <col min="14573" max="14573" width="17.28515625" style="40" bestFit="1" customWidth="1"/>
    <col min="14574" max="14574" width="38.28515625" style="40" customWidth="1"/>
    <col min="14575" max="14575" width="13.42578125" style="40" bestFit="1" customWidth="1"/>
    <col min="14576" max="14818" width="11.42578125" style="40"/>
    <col min="14819" max="14819" width="39.28515625" style="40" customWidth="1"/>
    <col min="14820" max="14820" width="5.5703125" style="40" customWidth="1"/>
    <col min="14821" max="14821" width="16.28515625" style="40" customWidth="1"/>
    <col min="14822" max="14822" width="2" style="40" customWidth="1"/>
    <col min="14823" max="14823" width="3.85546875" style="40" customWidth="1"/>
    <col min="14824" max="14824" width="16.28515625" style="40" customWidth="1"/>
    <col min="14825" max="14825" width="2.42578125" style="40" customWidth="1"/>
    <col min="14826" max="14826" width="12" style="40" customWidth="1"/>
    <col min="14827" max="14827" width="2.28515625" style="40" customWidth="1"/>
    <col min="14828" max="14828" width="14.85546875" style="40" bestFit="1" customWidth="1"/>
    <col min="14829" max="14829" width="17.28515625" style="40" bestFit="1" customWidth="1"/>
    <col min="14830" max="14830" width="38.28515625" style="40" customWidth="1"/>
    <col min="14831" max="14831" width="13.42578125" style="40" bestFit="1" customWidth="1"/>
    <col min="14832" max="15074" width="11.42578125" style="40"/>
    <col min="15075" max="15075" width="39.28515625" style="40" customWidth="1"/>
    <col min="15076" max="15076" width="5.5703125" style="40" customWidth="1"/>
    <col min="15077" max="15077" width="16.28515625" style="40" customWidth="1"/>
    <col min="15078" max="15078" width="2" style="40" customWidth="1"/>
    <col min="15079" max="15079" width="3.85546875" style="40" customWidth="1"/>
    <col min="15080" max="15080" width="16.28515625" style="40" customWidth="1"/>
    <col min="15081" max="15081" width="2.42578125" style="40" customWidth="1"/>
    <col min="15082" max="15082" width="12" style="40" customWidth="1"/>
    <col min="15083" max="15083" width="2.28515625" style="40" customWidth="1"/>
    <col min="15084" max="15084" width="14.85546875" style="40" bestFit="1" customWidth="1"/>
    <col min="15085" max="15085" width="17.28515625" style="40" bestFit="1" customWidth="1"/>
    <col min="15086" max="15086" width="38.28515625" style="40" customWidth="1"/>
    <col min="15087" max="15087" width="13.42578125" style="40" bestFit="1" customWidth="1"/>
    <col min="15088" max="15330" width="11.42578125" style="40"/>
    <col min="15331" max="15331" width="39.28515625" style="40" customWidth="1"/>
    <col min="15332" max="15332" width="5.5703125" style="40" customWidth="1"/>
    <col min="15333" max="15333" width="16.28515625" style="40" customWidth="1"/>
    <col min="15334" max="15334" width="2" style="40" customWidth="1"/>
    <col min="15335" max="15335" width="3.85546875" style="40" customWidth="1"/>
    <col min="15336" max="15336" width="16.28515625" style="40" customWidth="1"/>
    <col min="15337" max="15337" width="2.42578125" style="40" customWidth="1"/>
    <col min="15338" max="15338" width="12" style="40" customWidth="1"/>
    <col min="15339" max="15339" width="2.28515625" style="40" customWidth="1"/>
    <col min="15340" max="15340" width="14.85546875" style="40" bestFit="1" customWidth="1"/>
    <col min="15341" max="15341" width="17.28515625" style="40" bestFit="1" customWidth="1"/>
    <col min="15342" max="15342" width="38.28515625" style="40" customWidth="1"/>
    <col min="15343" max="15343" width="13.42578125" style="40" bestFit="1" customWidth="1"/>
    <col min="15344" max="15586" width="11.42578125" style="40"/>
    <col min="15587" max="15587" width="39.28515625" style="40" customWidth="1"/>
    <col min="15588" max="15588" width="5.5703125" style="40" customWidth="1"/>
    <col min="15589" max="15589" width="16.28515625" style="40" customWidth="1"/>
    <col min="15590" max="15590" width="2" style="40" customWidth="1"/>
    <col min="15591" max="15591" width="3.85546875" style="40" customWidth="1"/>
    <col min="15592" max="15592" width="16.28515625" style="40" customWidth="1"/>
    <col min="15593" max="15593" width="2.42578125" style="40" customWidth="1"/>
    <col min="15594" max="15594" width="12" style="40" customWidth="1"/>
    <col min="15595" max="15595" width="2.28515625" style="40" customWidth="1"/>
    <col min="15596" max="15596" width="14.85546875" style="40" bestFit="1" customWidth="1"/>
    <col min="15597" max="15597" width="17.28515625" style="40" bestFit="1" customWidth="1"/>
    <col min="15598" max="15598" width="38.28515625" style="40" customWidth="1"/>
    <col min="15599" max="15599" width="13.42578125" style="40" bestFit="1" customWidth="1"/>
    <col min="15600" max="15842" width="11.42578125" style="40"/>
    <col min="15843" max="15843" width="39.28515625" style="40" customWidth="1"/>
    <col min="15844" max="15844" width="5.5703125" style="40" customWidth="1"/>
    <col min="15845" max="15845" width="16.28515625" style="40" customWidth="1"/>
    <col min="15846" max="15846" width="2" style="40" customWidth="1"/>
    <col min="15847" max="15847" width="3.85546875" style="40" customWidth="1"/>
    <col min="15848" max="15848" width="16.28515625" style="40" customWidth="1"/>
    <col min="15849" max="15849" width="2.42578125" style="40" customWidth="1"/>
    <col min="15850" max="15850" width="12" style="40" customWidth="1"/>
    <col min="15851" max="15851" width="2.28515625" style="40" customWidth="1"/>
    <col min="15852" max="15852" width="14.85546875" style="40" bestFit="1" customWidth="1"/>
    <col min="15853" max="15853" width="17.28515625" style="40" bestFit="1" customWidth="1"/>
    <col min="15854" max="15854" width="38.28515625" style="40" customWidth="1"/>
    <col min="15855" max="15855" width="13.42578125" style="40" bestFit="1" customWidth="1"/>
    <col min="15856" max="16098" width="11.42578125" style="40"/>
    <col min="16099" max="16099" width="39.28515625" style="40" customWidth="1"/>
    <col min="16100" max="16100" width="5.5703125" style="40" customWidth="1"/>
    <col min="16101" max="16101" width="16.28515625" style="40" customWidth="1"/>
    <col min="16102" max="16102" width="2" style="40" customWidth="1"/>
    <col min="16103" max="16103" width="3.85546875" style="40" customWidth="1"/>
    <col min="16104" max="16104" width="16.28515625" style="40" customWidth="1"/>
    <col min="16105" max="16105" width="2.42578125" style="40" customWidth="1"/>
    <col min="16106" max="16106" width="12" style="40" customWidth="1"/>
    <col min="16107" max="16107" width="2.28515625" style="40" customWidth="1"/>
    <col min="16108" max="16108" width="14.85546875" style="40" bestFit="1" customWidth="1"/>
    <col min="16109" max="16109" width="17.28515625" style="40" bestFit="1" customWidth="1"/>
    <col min="16110" max="16110" width="38.28515625" style="40" customWidth="1"/>
    <col min="16111" max="16111" width="13.42578125" style="40" bestFit="1" customWidth="1"/>
    <col min="16112" max="16384" width="11.42578125" style="40"/>
  </cols>
  <sheetData>
    <row r="1" spans="1:12" ht="15" x14ac:dyDescent="0.25">
      <c r="A1" s="202" t="str">
        <f>+'[1]ESF enero 2018'!A4</f>
        <v>INSTITUTO TECNOLÓGICO METROPOLITANO</v>
      </c>
      <c r="B1" s="202"/>
      <c r="C1" s="202"/>
      <c r="D1" s="202"/>
      <c r="E1" s="202"/>
      <c r="F1" s="202"/>
      <c r="G1" s="202"/>
      <c r="H1" s="202"/>
      <c r="I1" s="202"/>
      <c r="J1" s="202"/>
    </row>
    <row r="2" spans="1:12" ht="15" x14ac:dyDescent="0.25">
      <c r="A2" s="202" t="s">
        <v>89</v>
      </c>
      <c r="B2" s="202"/>
      <c r="C2" s="202"/>
      <c r="D2" s="202"/>
      <c r="E2" s="202"/>
      <c r="F2" s="202"/>
      <c r="G2" s="202"/>
      <c r="H2" s="202"/>
      <c r="I2" s="202"/>
      <c r="J2" s="202"/>
    </row>
    <row r="3" spans="1:12" ht="6.75" customHeight="1" x14ac:dyDescent="0.25">
      <c r="A3" s="42"/>
      <c r="C3" s="42"/>
      <c r="D3" s="42"/>
      <c r="E3" s="40"/>
    </row>
    <row r="4" spans="1:12" ht="15" x14ac:dyDescent="0.25">
      <c r="A4" s="201" t="s">
        <v>122</v>
      </c>
      <c r="B4" s="201"/>
      <c r="C4" s="201"/>
      <c r="D4" s="201"/>
      <c r="E4" s="201"/>
      <c r="F4" s="201"/>
      <c r="G4" s="201"/>
      <c r="H4" s="201"/>
      <c r="I4" s="201"/>
      <c r="J4" s="201"/>
    </row>
    <row r="5" spans="1:12" ht="15" x14ac:dyDescent="0.25">
      <c r="A5" s="201" t="s">
        <v>0</v>
      </c>
      <c r="B5" s="201"/>
      <c r="C5" s="201"/>
      <c r="D5" s="201"/>
      <c r="E5" s="201"/>
      <c r="F5" s="201"/>
      <c r="G5" s="201"/>
      <c r="H5" s="201"/>
      <c r="I5" s="201"/>
      <c r="J5" s="201"/>
    </row>
    <row r="6" spans="1:12" ht="15" x14ac:dyDescent="0.25">
      <c r="A6" s="105"/>
      <c r="B6" s="41"/>
      <c r="C6" s="41"/>
      <c r="D6" s="41"/>
      <c r="E6" s="105"/>
      <c r="F6" s="41"/>
      <c r="G6" s="41"/>
      <c r="H6" s="41"/>
      <c r="I6" s="41"/>
      <c r="J6" s="41"/>
    </row>
    <row r="7" spans="1:12" ht="14.1" customHeight="1" x14ac:dyDescent="0.25">
      <c r="A7" s="70"/>
      <c r="B7" s="103"/>
      <c r="C7" s="69"/>
      <c r="D7" s="69"/>
      <c r="E7" s="69"/>
      <c r="F7" s="70"/>
      <c r="G7" s="70"/>
      <c r="H7" s="70"/>
      <c r="I7" s="70"/>
      <c r="J7" s="70"/>
    </row>
    <row r="8" spans="1:12" s="70" customFormat="1" ht="14.1" customHeight="1" x14ac:dyDescent="0.2">
      <c r="A8" s="73" t="s">
        <v>81</v>
      </c>
      <c r="B8" s="103" t="s">
        <v>33</v>
      </c>
      <c r="C8" s="74" t="s">
        <v>121</v>
      </c>
      <c r="D8" s="74"/>
      <c r="E8" s="74" t="s">
        <v>123</v>
      </c>
      <c r="F8" s="74"/>
      <c r="G8" s="74"/>
      <c r="H8" s="74" t="s">
        <v>82</v>
      </c>
      <c r="I8" s="74"/>
      <c r="J8" s="74" t="s">
        <v>83</v>
      </c>
    </row>
    <row r="9" spans="1:12" ht="14.1" customHeight="1" x14ac:dyDescent="0.25">
      <c r="A9" s="73"/>
      <c r="B9" s="103"/>
      <c r="C9" s="121"/>
      <c r="D9" s="74"/>
      <c r="E9" s="121"/>
      <c r="F9" s="74"/>
      <c r="G9" s="74"/>
      <c r="H9" s="74"/>
      <c r="I9" s="74"/>
      <c r="J9" s="74"/>
    </row>
    <row r="10" spans="1:12" ht="14.1" customHeight="1" x14ac:dyDescent="0.25">
      <c r="A10" s="122" t="s">
        <v>2</v>
      </c>
      <c r="B10" s="103">
        <v>28</v>
      </c>
      <c r="C10" s="168">
        <v>5854161</v>
      </c>
      <c r="D10" s="108"/>
      <c r="E10" s="168">
        <v>492000</v>
      </c>
      <c r="F10" s="108"/>
      <c r="G10" s="108"/>
      <c r="H10" s="109">
        <f>J10/E10</f>
        <v>10.898701219512196</v>
      </c>
      <c r="I10" s="110"/>
      <c r="J10" s="108">
        <f>C10-E10</f>
        <v>5362161</v>
      </c>
      <c r="K10" s="96"/>
    </row>
    <row r="11" spans="1:12" ht="13.5" customHeight="1" x14ac:dyDescent="0.25">
      <c r="A11" s="122" t="s">
        <v>93</v>
      </c>
      <c r="B11" s="103">
        <v>28</v>
      </c>
      <c r="C11" s="182">
        <v>26026959626</v>
      </c>
      <c r="D11" s="108"/>
      <c r="E11" s="182">
        <f>34681580842.61-E12</f>
        <v>23267436096.610001</v>
      </c>
      <c r="F11" s="108"/>
      <c r="G11" s="108"/>
      <c r="H11" s="109">
        <f>J11/E11</f>
        <v>0.11860024103781912</v>
      </c>
      <c r="I11" s="110"/>
      <c r="J11" s="108">
        <f>C11-E11</f>
        <v>2759523529.3899994</v>
      </c>
      <c r="K11" s="96"/>
      <c r="L11" s="48"/>
    </row>
    <row r="12" spans="1:12" ht="14.1" customHeight="1" x14ac:dyDescent="0.25">
      <c r="A12" s="122" t="s">
        <v>3</v>
      </c>
      <c r="B12" s="103">
        <v>28</v>
      </c>
      <c r="C12" s="158">
        <v>11657331147</v>
      </c>
      <c r="D12" s="108"/>
      <c r="E12" s="158">
        <v>11414144746</v>
      </c>
      <c r="F12" s="108"/>
      <c r="G12" s="108"/>
      <c r="H12" s="109">
        <f>J12/E12</f>
        <v>2.1305705018785821E-2</v>
      </c>
      <c r="I12" s="110"/>
      <c r="J12" s="108">
        <f>C12-E12</f>
        <v>243186401</v>
      </c>
      <c r="K12" s="96"/>
      <c r="L12" s="48"/>
    </row>
    <row r="13" spans="1:12" ht="14.1" customHeight="1" x14ac:dyDescent="0.25">
      <c r="A13" s="122" t="s">
        <v>4</v>
      </c>
      <c r="B13" s="103">
        <v>28</v>
      </c>
      <c r="C13" s="183">
        <v>27011993101</v>
      </c>
      <c r="D13" s="108"/>
      <c r="E13" s="183">
        <v>30200666044</v>
      </c>
      <c r="F13" s="108"/>
      <c r="G13" s="108"/>
      <c r="H13" s="111">
        <f>J13/E13</f>
        <v>-0.10558286821735501</v>
      </c>
      <c r="I13" s="110"/>
      <c r="J13" s="112">
        <f>C13-E13</f>
        <v>-3188672943</v>
      </c>
      <c r="K13" s="96"/>
    </row>
    <row r="14" spans="1:12" ht="14.1" customHeight="1" x14ac:dyDescent="0.25">
      <c r="A14" s="123" t="s">
        <v>5</v>
      </c>
      <c r="B14" s="124"/>
      <c r="C14" s="113">
        <f>SUM(C10:C13)</f>
        <v>64702138035</v>
      </c>
      <c r="D14" s="114">
        <v>1</v>
      </c>
      <c r="E14" s="113">
        <f>SUM(E10:E13)</f>
        <v>64882738886.610001</v>
      </c>
      <c r="F14" s="113"/>
      <c r="G14" s="114">
        <v>1</v>
      </c>
      <c r="H14" s="115">
        <f>J14/E14</f>
        <v>-2.7834961148237164E-3</v>
      </c>
      <c r="I14" s="116"/>
      <c r="J14" s="113">
        <f>SUM(J10:J13)</f>
        <v>-180600851.61000061</v>
      </c>
      <c r="K14" s="96"/>
      <c r="L14" s="48"/>
    </row>
    <row r="15" spans="1:12" ht="14.1" customHeight="1" x14ac:dyDescent="0.25">
      <c r="A15" s="123"/>
      <c r="B15" s="103"/>
      <c r="C15" s="117"/>
      <c r="D15" s="117"/>
      <c r="E15" s="117"/>
      <c r="F15" s="118"/>
      <c r="G15" s="114"/>
      <c r="H15" s="115"/>
      <c r="I15" s="110"/>
      <c r="J15" s="117"/>
      <c r="K15" s="96"/>
      <c r="L15" s="48"/>
    </row>
    <row r="16" spans="1:12" ht="14.1" customHeight="1" x14ac:dyDescent="0.25">
      <c r="A16" s="70" t="s">
        <v>6</v>
      </c>
      <c r="B16" s="103">
        <v>30</v>
      </c>
      <c r="C16" s="168">
        <v>-1910828</v>
      </c>
      <c r="D16" s="108"/>
      <c r="E16" s="168">
        <v>-1461865</v>
      </c>
      <c r="F16" s="108"/>
      <c r="G16" s="114"/>
      <c r="H16" s="109">
        <f>J16/E16</f>
        <v>0.30711659421355597</v>
      </c>
      <c r="I16" s="110"/>
      <c r="J16" s="108">
        <f>C16-E16</f>
        <v>-448963</v>
      </c>
      <c r="K16" s="96"/>
    </row>
    <row r="17" spans="1:12" ht="14.1" customHeight="1" x14ac:dyDescent="0.25">
      <c r="A17" s="70" t="s">
        <v>7</v>
      </c>
      <c r="B17" s="103">
        <v>30</v>
      </c>
      <c r="C17" s="182">
        <v>-38226927727</v>
      </c>
      <c r="D17" s="108"/>
      <c r="E17" s="182">
        <f>-46959791822.66-E18</f>
        <v>-34855764786.660004</v>
      </c>
      <c r="F17" s="108"/>
      <c r="G17" s="114"/>
      <c r="H17" s="109">
        <f>J17/E17</f>
        <v>9.6717514619854436E-2</v>
      </c>
      <c r="I17" s="110"/>
      <c r="J17" s="108">
        <f>C17-E17</f>
        <v>-3371162940.3399963</v>
      </c>
      <c r="K17" s="96"/>
    </row>
    <row r="18" spans="1:12" ht="14.1" customHeight="1" x14ac:dyDescent="0.25">
      <c r="A18" s="70" t="s">
        <v>8</v>
      </c>
      <c r="B18" s="103">
        <v>30</v>
      </c>
      <c r="C18" s="183">
        <v>-9053898320</v>
      </c>
      <c r="D18" s="108"/>
      <c r="E18" s="183">
        <v>-12104027036</v>
      </c>
      <c r="F18" s="108"/>
      <c r="G18" s="114"/>
      <c r="H18" s="111">
        <f>J18/E18</f>
        <v>-0.25199288690683325</v>
      </c>
      <c r="I18" s="110"/>
      <c r="J18" s="112">
        <f>C18-E18</f>
        <v>3050128716</v>
      </c>
      <c r="K18" s="96"/>
      <c r="L18" s="48"/>
    </row>
    <row r="19" spans="1:12" ht="14.1" customHeight="1" x14ac:dyDescent="0.25">
      <c r="A19" s="125" t="s">
        <v>9</v>
      </c>
      <c r="B19" s="103"/>
      <c r="C19" s="117">
        <f>SUM(C16:C18)</f>
        <v>-47282736875</v>
      </c>
      <c r="D19" s="119">
        <f>C19/C14</f>
        <v>-0.73077549383952134</v>
      </c>
      <c r="E19" s="117">
        <f>SUM(E16:E18)</f>
        <v>-46961253687.660004</v>
      </c>
      <c r="F19" s="117"/>
      <c r="G19" s="120">
        <f>E19/E14</f>
        <v>-0.72378654929672681</v>
      </c>
      <c r="H19" s="115">
        <f>J19/E19</f>
        <v>6.8457113491514898E-3</v>
      </c>
      <c r="I19" s="116"/>
      <c r="J19" s="117">
        <f>C19-E19</f>
        <v>-321483187.33999634</v>
      </c>
      <c r="K19" s="96"/>
      <c r="L19" s="50"/>
    </row>
    <row r="20" spans="1:12" ht="14.1" customHeight="1" x14ac:dyDescent="0.25">
      <c r="A20" s="123"/>
      <c r="B20" s="103"/>
      <c r="C20" s="113"/>
      <c r="D20" s="117"/>
      <c r="E20" s="113"/>
      <c r="F20" s="117"/>
      <c r="G20" s="114"/>
      <c r="H20" s="115"/>
      <c r="I20" s="116"/>
      <c r="J20" s="117"/>
      <c r="K20" s="96"/>
    </row>
    <row r="21" spans="1:12" ht="14.1" customHeight="1" x14ac:dyDescent="0.25">
      <c r="A21" s="123" t="s">
        <v>10</v>
      </c>
      <c r="B21" s="103"/>
      <c r="C21" s="117">
        <f>C14+C19</f>
        <v>17419401160</v>
      </c>
      <c r="D21" s="119">
        <f>C21/C14</f>
        <v>0.26922450616047872</v>
      </c>
      <c r="E21" s="117">
        <f>E14+E19</f>
        <v>17921485198.949997</v>
      </c>
      <c r="F21" s="117"/>
      <c r="G21" s="120">
        <f>E21/E14</f>
        <v>0.27621345070327319</v>
      </c>
      <c r="H21" s="115">
        <f>J21/E21</f>
        <v>-2.8015760601103171E-2</v>
      </c>
      <c r="I21" s="116"/>
      <c r="J21" s="117">
        <f>C21-E21</f>
        <v>-502084038.94999695</v>
      </c>
      <c r="K21" s="96"/>
    </row>
    <row r="22" spans="1:12" ht="14.1" customHeight="1" x14ac:dyDescent="0.25">
      <c r="A22" s="123"/>
      <c r="B22" s="103"/>
      <c r="C22" s="117"/>
      <c r="D22" s="117"/>
      <c r="E22" s="117"/>
      <c r="F22" s="117"/>
      <c r="G22" s="114"/>
      <c r="H22" s="115"/>
      <c r="I22" s="116"/>
      <c r="J22" s="117"/>
      <c r="K22" s="96"/>
    </row>
    <row r="23" spans="1:12" ht="14.1" customHeight="1" x14ac:dyDescent="0.25">
      <c r="A23" s="126" t="s">
        <v>11</v>
      </c>
      <c r="B23" s="103">
        <v>29</v>
      </c>
      <c r="C23" s="168">
        <v>-3561122506</v>
      </c>
      <c r="D23" s="108"/>
      <c r="E23" s="168">
        <v>-3486751939.2800002</v>
      </c>
      <c r="F23" s="108"/>
      <c r="G23" s="114"/>
      <c r="H23" s="109">
        <f>J23/E23</f>
        <v>2.1329468805101462E-2</v>
      </c>
      <c r="I23" s="110"/>
      <c r="J23" s="108">
        <f>C23-E23</f>
        <v>-74370566.71999979</v>
      </c>
      <c r="K23" s="96"/>
    </row>
    <row r="24" spans="1:12" ht="14.1" customHeight="1" x14ac:dyDescent="0.25">
      <c r="A24" s="126" t="s">
        <v>112</v>
      </c>
      <c r="B24" s="103">
        <v>29</v>
      </c>
      <c r="C24" s="211">
        <v>-52362829</v>
      </c>
      <c r="D24" s="108"/>
      <c r="E24" s="211">
        <v>-51183037.700000003</v>
      </c>
      <c r="F24" s="108"/>
      <c r="G24" s="114"/>
      <c r="H24" s="111">
        <f>J24/E24</f>
        <v>2.3050435320293564E-2</v>
      </c>
      <c r="I24" s="110"/>
      <c r="J24" s="112">
        <f>C24-E24</f>
        <v>-1179791.299999997</v>
      </c>
      <c r="K24" s="98"/>
      <c r="L24" s="48"/>
    </row>
    <row r="25" spans="1:12" ht="14.1" customHeight="1" x14ac:dyDescent="0.25">
      <c r="A25" s="169" t="s">
        <v>12</v>
      </c>
      <c r="B25" s="148"/>
      <c r="C25" s="170">
        <f>SUM(C21:C24)</f>
        <v>13805915825</v>
      </c>
      <c r="D25" s="151">
        <f>C25/C14</f>
        <v>0.21337650105985403</v>
      </c>
      <c r="E25" s="170">
        <f>SUM(E21:E24)</f>
        <v>14383550221.969995</v>
      </c>
      <c r="F25" s="170"/>
      <c r="G25" s="152">
        <f>E25/E14</f>
        <v>0.22168531213065609</v>
      </c>
      <c r="H25" s="171">
        <f>J25/E25</f>
        <v>-4.0159375679565824E-2</v>
      </c>
      <c r="I25" s="166"/>
      <c r="J25" s="170">
        <f>C25-E25</f>
        <v>-577634396.9699955</v>
      </c>
      <c r="K25" s="98"/>
    </row>
    <row r="26" spans="1:12" ht="14.1" customHeight="1" x14ac:dyDescent="0.25">
      <c r="A26" s="172"/>
      <c r="B26" s="159"/>
      <c r="C26" s="160"/>
      <c r="D26" s="160"/>
      <c r="E26" s="160"/>
      <c r="F26" s="161"/>
      <c r="G26" s="147"/>
      <c r="H26" s="162"/>
      <c r="I26" s="162"/>
      <c r="J26" s="168"/>
      <c r="K26" s="98"/>
    </row>
    <row r="27" spans="1:12" ht="14.1" customHeight="1" x14ac:dyDescent="0.25">
      <c r="A27" s="173" t="s">
        <v>96</v>
      </c>
      <c r="B27" s="148">
        <v>28</v>
      </c>
      <c r="C27" s="168">
        <v>1000015044</v>
      </c>
      <c r="D27" s="149">
        <f>C27/C14</f>
        <v>1.5455672321972598E-2</v>
      </c>
      <c r="E27" s="168">
        <v>898368688</v>
      </c>
      <c r="F27" s="164"/>
      <c r="G27" s="149">
        <f>E27/E14</f>
        <v>1.3846035223173946E-2</v>
      </c>
      <c r="H27" s="165">
        <f>J27/E27</f>
        <v>0.11314547953167309</v>
      </c>
      <c r="I27" s="166"/>
      <c r="J27" s="168">
        <f>C27-E27</f>
        <v>101646356</v>
      </c>
      <c r="K27" s="98"/>
    </row>
    <row r="28" spans="1:12" ht="14.1" customHeight="1" x14ac:dyDescent="0.25">
      <c r="A28" s="173" t="s">
        <v>95</v>
      </c>
      <c r="B28" s="148">
        <v>29</v>
      </c>
      <c r="C28" s="183">
        <v>-87399770</v>
      </c>
      <c r="D28" s="150">
        <f>C28/C14</f>
        <v>-1.3508018846722181E-3</v>
      </c>
      <c r="E28" s="183">
        <v>-25903349.969999999</v>
      </c>
      <c r="F28" s="163"/>
      <c r="G28" s="184">
        <f>E28/E14</f>
        <v>-3.9923330017354941E-4</v>
      </c>
      <c r="H28" s="185">
        <f>J28/E28</f>
        <v>2.3740720833877536</v>
      </c>
      <c r="I28" s="162"/>
      <c r="J28" s="186">
        <f>C28-E28</f>
        <v>-61496420.030000001</v>
      </c>
      <c r="K28" s="98"/>
    </row>
    <row r="29" spans="1:12" ht="14.1" customHeight="1" x14ac:dyDescent="0.25">
      <c r="A29" s="169"/>
      <c r="B29" s="167"/>
      <c r="C29" s="168"/>
      <c r="D29" s="168"/>
      <c r="E29" s="168"/>
      <c r="F29" s="163"/>
      <c r="G29" s="147"/>
      <c r="H29" s="165"/>
      <c r="I29" s="162"/>
      <c r="J29" s="168"/>
      <c r="K29" s="98"/>
    </row>
    <row r="30" spans="1:12" ht="20.25" customHeight="1" thickBot="1" x14ac:dyDescent="0.3">
      <c r="A30" s="174" t="s">
        <v>13</v>
      </c>
      <c r="B30" s="167"/>
      <c r="C30" s="188">
        <f>SUM(C25:C28)</f>
        <v>14718531099</v>
      </c>
      <c r="D30" s="153">
        <f>C30/C14</f>
        <v>0.22748137149715442</v>
      </c>
      <c r="E30" s="188">
        <f>SUM(E25:E28)</f>
        <v>15256015559.999996</v>
      </c>
      <c r="F30" s="175"/>
      <c r="G30" s="154">
        <f>E30/E14</f>
        <v>0.2351321140536565</v>
      </c>
      <c r="H30" s="189">
        <f>J30/E30</f>
        <v>-3.5230985370074984E-2</v>
      </c>
      <c r="I30" s="176"/>
      <c r="J30" s="188">
        <f>C30-E30</f>
        <v>-537484460.99999619</v>
      </c>
      <c r="K30" s="98"/>
    </row>
    <row r="31" spans="1:12" ht="14.1" customHeight="1" thickTop="1" x14ac:dyDescent="0.25">
      <c r="A31" s="123"/>
      <c r="B31" s="177"/>
      <c r="C31" s="178"/>
      <c r="D31" s="179"/>
      <c r="E31" s="117"/>
      <c r="F31" s="117"/>
      <c r="G31" s="117"/>
      <c r="H31" s="117"/>
      <c r="I31" s="117"/>
      <c r="J31" s="117"/>
      <c r="K31" s="98"/>
    </row>
    <row r="32" spans="1:12" ht="14.1" customHeight="1" x14ac:dyDescent="0.25">
      <c r="A32" s="82"/>
      <c r="B32" s="99"/>
      <c r="C32" s="94"/>
      <c r="D32" s="100"/>
      <c r="E32" s="83"/>
      <c r="F32" s="83"/>
      <c r="G32" s="83"/>
      <c r="H32" s="83"/>
      <c r="I32" s="83"/>
      <c r="J32" s="83"/>
      <c r="K32" s="96"/>
    </row>
    <row r="33" spans="1:12" ht="16.5" customHeight="1" x14ac:dyDescent="0.25">
      <c r="A33" s="82"/>
      <c r="B33" s="99"/>
      <c r="C33" s="100"/>
      <c r="D33" s="100"/>
      <c r="E33" s="83"/>
      <c r="F33" s="83"/>
      <c r="G33" s="83"/>
      <c r="H33" s="83"/>
      <c r="I33" s="83"/>
      <c r="J33" s="83"/>
      <c r="K33" s="96"/>
    </row>
    <row r="34" spans="1:12" ht="13.5" hidden="1" customHeight="1" x14ac:dyDescent="0.25">
      <c r="A34" s="101"/>
      <c r="B34" s="99"/>
      <c r="C34" s="83"/>
      <c r="D34" s="83"/>
      <c r="E34" s="102"/>
      <c r="F34" s="102"/>
      <c r="G34" s="102"/>
      <c r="H34" s="102"/>
      <c r="I34" s="102"/>
      <c r="J34" s="102"/>
    </row>
    <row r="35" spans="1:12" s="46" customFormat="1" ht="12" customHeight="1" x14ac:dyDescent="0.2">
      <c r="A35" s="155" t="s">
        <v>111</v>
      </c>
      <c r="B35" s="148"/>
      <c r="C35" s="155" t="s">
        <v>99</v>
      </c>
      <c r="D35" s="155"/>
      <c r="E35" s="155"/>
      <c r="F35" s="155"/>
      <c r="G35" s="155"/>
      <c r="H35" s="156" t="s">
        <v>108</v>
      </c>
      <c r="I35" s="155"/>
      <c r="J35" s="155" t="s">
        <v>109</v>
      </c>
      <c r="K35" s="155"/>
      <c r="L35" s="71"/>
    </row>
    <row r="36" spans="1:12" ht="12" customHeight="1" x14ac:dyDescent="0.25">
      <c r="A36" s="157" t="s">
        <v>97</v>
      </c>
      <c r="B36" s="148"/>
      <c r="C36" s="158" t="str">
        <f>+PASIVO!C34</f>
        <v>JEFE DE OFICINA-DPTO FINANCIERO y COMERCIAL                                  CONTADORA T.P.47390-T</v>
      </c>
      <c r="D36" s="158"/>
      <c r="E36" s="157"/>
      <c r="F36" s="157"/>
      <c r="G36" s="157"/>
      <c r="H36" s="157" t="s">
        <v>110</v>
      </c>
      <c r="I36" s="157"/>
      <c r="J36" s="157"/>
      <c r="K36" s="157"/>
      <c r="L36" s="70"/>
    </row>
    <row r="37" spans="1:12" ht="12" customHeight="1" x14ac:dyDescent="0.25">
      <c r="A37" s="157"/>
      <c r="B37" s="148"/>
      <c r="C37" s="158"/>
      <c r="D37" s="157"/>
      <c r="E37" s="157"/>
      <c r="F37" s="157"/>
      <c r="G37" s="157"/>
      <c r="H37" s="157"/>
      <c r="I37" s="157"/>
      <c r="J37" s="157"/>
      <c r="K37" s="157"/>
    </row>
    <row r="38" spans="1:12" ht="12" customHeight="1" x14ac:dyDescent="0.25"/>
    <row r="39" spans="1:12" ht="15" x14ac:dyDescent="0.25">
      <c r="A39" s="40" t="s">
        <v>42</v>
      </c>
      <c r="E39" s="69"/>
      <c r="F39" s="48"/>
      <c r="G39" s="48"/>
    </row>
    <row r="40" spans="1:12" ht="15" x14ac:dyDescent="0.25"/>
  </sheetData>
  <mergeCells count="4">
    <mergeCell ref="A5:J5"/>
    <mergeCell ref="A1:J1"/>
    <mergeCell ref="A2:J2"/>
    <mergeCell ref="A4:J4"/>
  </mergeCells>
  <pageMargins left="0.70866141732283472" right="0.19685039370078741" top="0.35433070866141736" bottom="0" header="0.31496062992125984" footer="0.31496062992125984"/>
  <pageSetup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F114"/>
  <sheetViews>
    <sheetView zoomScale="106" zoomScaleNormal="106" workbookViewId="0">
      <selection activeCell="A5" sqref="A5"/>
    </sheetView>
  </sheetViews>
  <sheetFormatPr baseColWidth="10" defaultRowHeight="11.25" x14ac:dyDescent="0.2"/>
  <cols>
    <col min="1" max="1" width="25.7109375" style="4" customWidth="1"/>
    <col min="2" max="2" width="2.140625" style="4" customWidth="1"/>
    <col min="3" max="3" width="12.5703125" style="4" customWidth="1"/>
    <col min="4" max="4" width="2" style="4" customWidth="1"/>
    <col min="5" max="5" width="50.7109375" style="4" customWidth="1"/>
    <col min="6" max="6" width="11.7109375" style="38" bestFit="1" customWidth="1"/>
    <col min="7" max="248" width="11.42578125" style="4"/>
    <col min="249" max="249" width="42" style="4" customWidth="1"/>
    <col min="250" max="250" width="3.5703125" style="4" customWidth="1"/>
    <col min="251" max="251" width="19.7109375" style="4" customWidth="1"/>
    <col min="252" max="252" width="3.42578125" style="4" customWidth="1"/>
    <col min="253" max="253" width="46.7109375" style="4" customWidth="1"/>
    <col min="254" max="254" width="11.42578125" style="4"/>
    <col min="255" max="255" width="12" style="4" bestFit="1" customWidth="1"/>
    <col min="256" max="504" width="11.42578125" style="4"/>
    <col min="505" max="505" width="42" style="4" customWidth="1"/>
    <col min="506" max="506" width="3.5703125" style="4" customWidth="1"/>
    <col min="507" max="507" width="19.7109375" style="4" customWidth="1"/>
    <col min="508" max="508" width="3.42578125" style="4" customWidth="1"/>
    <col min="509" max="509" width="46.7109375" style="4" customWidth="1"/>
    <col min="510" max="510" width="11.42578125" style="4"/>
    <col min="511" max="511" width="12" style="4" bestFit="1" customWidth="1"/>
    <col min="512" max="760" width="11.42578125" style="4"/>
    <col min="761" max="761" width="42" style="4" customWidth="1"/>
    <col min="762" max="762" width="3.5703125" style="4" customWidth="1"/>
    <col min="763" max="763" width="19.7109375" style="4" customWidth="1"/>
    <col min="764" max="764" width="3.42578125" style="4" customWidth="1"/>
    <col min="765" max="765" width="46.7109375" style="4" customWidth="1"/>
    <col min="766" max="766" width="11.42578125" style="4"/>
    <col min="767" max="767" width="12" style="4" bestFit="1" customWidth="1"/>
    <col min="768" max="1016" width="11.42578125" style="4"/>
    <col min="1017" max="1017" width="42" style="4" customWidth="1"/>
    <col min="1018" max="1018" width="3.5703125" style="4" customWidth="1"/>
    <col min="1019" max="1019" width="19.7109375" style="4" customWidth="1"/>
    <col min="1020" max="1020" width="3.42578125" style="4" customWidth="1"/>
    <col min="1021" max="1021" width="46.7109375" style="4" customWidth="1"/>
    <col min="1022" max="1022" width="11.42578125" style="4"/>
    <col min="1023" max="1023" width="12" style="4" bestFit="1" customWidth="1"/>
    <col min="1024" max="1272" width="11.42578125" style="4"/>
    <col min="1273" max="1273" width="42" style="4" customWidth="1"/>
    <col min="1274" max="1274" width="3.5703125" style="4" customWidth="1"/>
    <col min="1275" max="1275" width="19.7109375" style="4" customWidth="1"/>
    <col min="1276" max="1276" width="3.42578125" style="4" customWidth="1"/>
    <col min="1277" max="1277" width="46.7109375" style="4" customWidth="1"/>
    <col min="1278" max="1278" width="11.42578125" style="4"/>
    <col min="1279" max="1279" width="12" style="4" bestFit="1" customWidth="1"/>
    <col min="1280" max="1528" width="11.42578125" style="4"/>
    <col min="1529" max="1529" width="42" style="4" customWidth="1"/>
    <col min="1530" max="1530" width="3.5703125" style="4" customWidth="1"/>
    <col min="1531" max="1531" width="19.7109375" style="4" customWidth="1"/>
    <col min="1532" max="1532" width="3.42578125" style="4" customWidth="1"/>
    <col min="1533" max="1533" width="46.7109375" style="4" customWidth="1"/>
    <col min="1534" max="1534" width="11.42578125" style="4"/>
    <col min="1535" max="1535" width="12" style="4" bestFit="1" customWidth="1"/>
    <col min="1536" max="1784" width="11.42578125" style="4"/>
    <col min="1785" max="1785" width="42" style="4" customWidth="1"/>
    <col min="1786" max="1786" width="3.5703125" style="4" customWidth="1"/>
    <col min="1787" max="1787" width="19.7109375" style="4" customWidth="1"/>
    <col min="1788" max="1788" width="3.42578125" style="4" customWidth="1"/>
    <col min="1789" max="1789" width="46.7109375" style="4" customWidth="1"/>
    <col min="1790" max="1790" width="11.42578125" style="4"/>
    <col min="1791" max="1791" width="12" style="4" bestFit="1" customWidth="1"/>
    <col min="1792" max="2040" width="11.42578125" style="4"/>
    <col min="2041" max="2041" width="42" style="4" customWidth="1"/>
    <col min="2042" max="2042" width="3.5703125" style="4" customWidth="1"/>
    <col min="2043" max="2043" width="19.7109375" style="4" customWidth="1"/>
    <col min="2044" max="2044" width="3.42578125" style="4" customWidth="1"/>
    <col min="2045" max="2045" width="46.7109375" style="4" customWidth="1"/>
    <col min="2046" max="2046" width="11.42578125" style="4"/>
    <col min="2047" max="2047" width="12" style="4" bestFit="1" customWidth="1"/>
    <col min="2048" max="2296" width="11.42578125" style="4"/>
    <col min="2297" max="2297" width="42" style="4" customWidth="1"/>
    <col min="2298" max="2298" width="3.5703125" style="4" customWidth="1"/>
    <col min="2299" max="2299" width="19.7109375" style="4" customWidth="1"/>
    <col min="2300" max="2300" width="3.42578125" style="4" customWidth="1"/>
    <col min="2301" max="2301" width="46.7109375" style="4" customWidth="1"/>
    <col min="2302" max="2302" width="11.42578125" style="4"/>
    <col min="2303" max="2303" width="12" style="4" bestFit="1" customWidth="1"/>
    <col min="2304" max="2552" width="11.42578125" style="4"/>
    <col min="2553" max="2553" width="42" style="4" customWidth="1"/>
    <col min="2554" max="2554" width="3.5703125" style="4" customWidth="1"/>
    <col min="2555" max="2555" width="19.7109375" style="4" customWidth="1"/>
    <col min="2556" max="2556" width="3.42578125" style="4" customWidth="1"/>
    <col min="2557" max="2557" width="46.7109375" style="4" customWidth="1"/>
    <col min="2558" max="2558" width="11.42578125" style="4"/>
    <col min="2559" max="2559" width="12" style="4" bestFit="1" customWidth="1"/>
    <col min="2560" max="2808" width="11.42578125" style="4"/>
    <col min="2809" max="2809" width="42" style="4" customWidth="1"/>
    <col min="2810" max="2810" width="3.5703125" style="4" customWidth="1"/>
    <col min="2811" max="2811" width="19.7109375" style="4" customWidth="1"/>
    <col min="2812" max="2812" width="3.42578125" style="4" customWidth="1"/>
    <col min="2813" max="2813" width="46.7109375" style="4" customWidth="1"/>
    <col min="2814" max="2814" width="11.42578125" style="4"/>
    <col min="2815" max="2815" width="12" style="4" bestFit="1" customWidth="1"/>
    <col min="2816" max="3064" width="11.42578125" style="4"/>
    <col min="3065" max="3065" width="42" style="4" customWidth="1"/>
    <col min="3066" max="3066" width="3.5703125" style="4" customWidth="1"/>
    <col min="3067" max="3067" width="19.7109375" style="4" customWidth="1"/>
    <col min="3068" max="3068" width="3.42578125" style="4" customWidth="1"/>
    <col min="3069" max="3069" width="46.7109375" style="4" customWidth="1"/>
    <col min="3070" max="3070" width="11.42578125" style="4"/>
    <col min="3071" max="3071" width="12" style="4" bestFit="1" customWidth="1"/>
    <col min="3072" max="3320" width="11.42578125" style="4"/>
    <col min="3321" max="3321" width="42" style="4" customWidth="1"/>
    <col min="3322" max="3322" width="3.5703125" style="4" customWidth="1"/>
    <col min="3323" max="3323" width="19.7109375" style="4" customWidth="1"/>
    <col min="3324" max="3324" width="3.42578125" style="4" customWidth="1"/>
    <col min="3325" max="3325" width="46.7109375" style="4" customWidth="1"/>
    <col min="3326" max="3326" width="11.42578125" style="4"/>
    <col min="3327" max="3327" width="12" style="4" bestFit="1" customWidth="1"/>
    <col min="3328" max="3576" width="11.42578125" style="4"/>
    <col min="3577" max="3577" width="42" style="4" customWidth="1"/>
    <col min="3578" max="3578" width="3.5703125" style="4" customWidth="1"/>
    <col min="3579" max="3579" width="19.7109375" style="4" customWidth="1"/>
    <col min="3580" max="3580" width="3.42578125" style="4" customWidth="1"/>
    <col min="3581" max="3581" width="46.7109375" style="4" customWidth="1"/>
    <col min="3582" max="3582" width="11.42578125" style="4"/>
    <col min="3583" max="3583" width="12" style="4" bestFit="1" customWidth="1"/>
    <col min="3584" max="3832" width="11.42578125" style="4"/>
    <col min="3833" max="3833" width="42" style="4" customWidth="1"/>
    <col min="3834" max="3834" width="3.5703125" style="4" customWidth="1"/>
    <col min="3835" max="3835" width="19.7109375" style="4" customWidth="1"/>
    <col min="3836" max="3836" width="3.42578125" style="4" customWidth="1"/>
    <col min="3837" max="3837" width="46.7109375" style="4" customWidth="1"/>
    <col min="3838" max="3838" width="11.42578125" style="4"/>
    <col min="3839" max="3839" width="12" style="4" bestFit="1" customWidth="1"/>
    <col min="3840" max="4088" width="11.42578125" style="4"/>
    <col min="4089" max="4089" width="42" style="4" customWidth="1"/>
    <col min="4090" max="4090" width="3.5703125" style="4" customWidth="1"/>
    <col min="4091" max="4091" width="19.7109375" style="4" customWidth="1"/>
    <col min="4092" max="4092" width="3.42578125" style="4" customWidth="1"/>
    <col min="4093" max="4093" width="46.7109375" style="4" customWidth="1"/>
    <col min="4094" max="4094" width="11.42578125" style="4"/>
    <col min="4095" max="4095" width="12" style="4" bestFit="1" customWidth="1"/>
    <col min="4096" max="4344" width="11.42578125" style="4"/>
    <col min="4345" max="4345" width="42" style="4" customWidth="1"/>
    <col min="4346" max="4346" width="3.5703125" style="4" customWidth="1"/>
    <col min="4347" max="4347" width="19.7109375" style="4" customWidth="1"/>
    <col min="4348" max="4348" width="3.42578125" style="4" customWidth="1"/>
    <col min="4349" max="4349" width="46.7109375" style="4" customWidth="1"/>
    <col min="4350" max="4350" width="11.42578125" style="4"/>
    <col min="4351" max="4351" width="12" style="4" bestFit="1" customWidth="1"/>
    <col min="4352" max="4600" width="11.42578125" style="4"/>
    <col min="4601" max="4601" width="42" style="4" customWidth="1"/>
    <col min="4602" max="4602" width="3.5703125" style="4" customWidth="1"/>
    <col min="4603" max="4603" width="19.7109375" style="4" customWidth="1"/>
    <col min="4604" max="4604" width="3.42578125" style="4" customWidth="1"/>
    <col min="4605" max="4605" width="46.7109375" style="4" customWidth="1"/>
    <col min="4606" max="4606" width="11.42578125" style="4"/>
    <col min="4607" max="4607" width="12" style="4" bestFit="1" customWidth="1"/>
    <col min="4608" max="4856" width="11.42578125" style="4"/>
    <col min="4857" max="4857" width="42" style="4" customWidth="1"/>
    <col min="4858" max="4858" width="3.5703125" style="4" customWidth="1"/>
    <col min="4859" max="4859" width="19.7109375" style="4" customWidth="1"/>
    <col min="4860" max="4860" width="3.42578125" style="4" customWidth="1"/>
    <col min="4861" max="4861" width="46.7109375" style="4" customWidth="1"/>
    <col min="4862" max="4862" width="11.42578125" style="4"/>
    <col min="4863" max="4863" width="12" style="4" bestFit="1" customWidth="1"/>
    <col min="4864" max="5112" width="11.42578125" style="4"/>
    <col min="5113" max="5113" width="42" style="4" customWidth="1"/>
    <col min="5114" max="5114" width="3.5703125" style="4" customWidth="1"/>
    <col min="5115" max="5115" width="19.7109375" style="4" customWidth="1"/>
    <col min="5116" max="5116" width="3.42578125" style="4" customWidth="1"/>
    <col min="5117" max="5117" width="46.7109375" style="4" customWidth="1"/>
    <col min="5118" max="5118" width="11.42578125" style="4"/>
    <col min="5119" max="5119" width="12" style="4" bestFit="1" customWidth="1"/>
    <col min="5120" max="5368" width="11.42578125" style="4"/>
    <col min="5369" max="5369" width="42" style="4" customWidth="1"/>
    <col min="5370" max="5370" width="3.5703125" style="4" customWidth="1"/>
    <col min="5371" max="5371" width="19.7109375" style="4" customWidth="1"/>
    <col min="5372" max="5372" width="3.42578125" style="4" customWidth="1"/>
    <col min="5373" max="5373" width="46.7109375" style="4" customWidth="1"/>
    <col min="5374" max="5374" width="11.42578125" style="4"/>
    <col min="5375" max="5375" width="12" style="4" bestFit="1" customWidth="1"/>
    <col min="5376" max="5624" width="11.42578125" style="4"/>
    <col min="5625" max="5625" width="42" style="4" customWidth="1"/>
    <col min="5626" max="5626" width="3.5703125" style="4" customWidth="1"/>
    <col min="5627" max="5627" width="19.7109375" style="4" customWidth="1"/>
    <col min="5628" max="5628" width="3.42578125" style="4" customWidth="1"/>
    <col min="5629" max="5629" width="46.7109375" style="4" customWidth="1"/>
    <col min="5630" max="5630" width="11.42578125" style="4"/>
    <col min="5631" max="5631" width="12" style="4" bestFit="1" customWidth="1"/>
    <col min="5632" max="5880" width="11.42578125" style="4"/>
    <col min="5881" max="5881" width="42" style="4" customWidth="1"/>
    <col min="5882" max="5882" width="3.5703125" style="4" customWidth="1"/>
    <col min="5883" max="5883" width="19.7109375" style="4" customWidth="1"/>
    <col min="5884" max="5884" width="3.42578125" style="4" customWidth="1"/>
    <col min="5885" max="5885" width="46.7109375" style="4" customWidth="1"/>
    <col min="5886" max="5886" width="11.42578125" style="4"/>
    <col min="5887" max="5887" width="12" style="4" bestFit="1" customWidth="1"/>
    <col min="5888" max="6136" width="11.42578125" style="4"/>
    <col min="6137" max="6137" width="42" style="4" customWidth="1"/>
    <col min="6138" max="6138" width="3.5703125" style="4" customWidth="1"/>
    <col min="6139" max="6139" width="19.7109375" style="4" customWidth="1"/>
    <col min="6140" max="6140" width="3.42578125" style="4" customWidth="1"/>
    <col min="6141" max="6141" width="46.7109375" style="4" customWidth="1"/>
    <col min="6142" max="6142" width="11.42578125" style="4"/>
    <col min="6143" max="6143" width="12" style="4" bestFit="1" customWidth="1"/>
    <col min="6144" max="6392" width="11.42578125" style="4"/>
    <col min="6393" max="6393" width="42" style="4" customWidth="1"/>
    <col min="6394" max="6394" width="3.5703125" style="4" customWidth="1"/>
    <col min="6395" max="6395" width="19.7109375" style="4" customWidth="1"/>
    <col min="6396" max="6396" width="3.42578125" style="4" customWidth="1"/>
    <col min="6397" max="6397" width="46.7109375" style="4" customWidth="1"/>
    <col min="6398" max="6398" width="11.42578125" style="4"/>
    <col min="6399" max="6399" width="12" style="4" bestFit="1" customWidth="1"/>
    <col min="6400" max="6648" width="11.42578125" style="4"/>
    <col min="6649" max="6649" width="42" style="4" customWidth="1"/>
    <col min="6650" max="6650" width="3.5703125" style="4" customWidth="1"/>
    <col min="6651" max="6651" width="19.7109375" style="4" customWidth="1"/>
    <col min="6652" max="6652" width="3.42578125" style="4" customWidth="1"/>
    <col min="6653" max="6653" width="46.7109375" style="4" customWidth="1"/>
    <col min="6654" max="6654" width="11.42578125" style="4"/>
    <col min="6655" max="6655" width="12" style="4" bestFit="1" customWidth="1"/>
    <col min="6656" max="6904" width="11.42578125" style="4"/>
    <col min="6905" max="6905" width="42" style="4" customWidth="1"/>
    <col min="6906" max="6906" width="3.5703125" style="4" customWidth="1"/>
    <col min="6907" max="6907" width="19.7109375" style="4" customWidth="1"/>
    <col min="6908" max="6908" width="3.42578125" style="4" customWidth="1"/>
    <col min="6909" max="6909" width="46.7109375" style="4" customWidth="1"/>
    <col min="6910" max="6910" width="11.42578125" style="4"/>
    <col min="6911" max="6911" width="12" style="4" bestFit="1" customWidth="1"/>
    <col min="6912" max="7160" width="11.42578125" style="4"/>
    <col min="7161" max="7161" width="42" style="4" customWidth="1"/>
    <col min="7162" max="7162" width="3.5703125" style="4" customWidth="1"/>
    <col min="7163" max="7163" width="19.7109375" style="4" customWidth="1"/>
    <col min="7164" max="7164" width="3.42578125" style="4" customWidth="1"/>
    <col min="7165" max="7165" width="46.7109375" style="4" customWidth="1"/>
    <col min="7166" max="7166" width="11.42578125" style="4"/>
    <col min="7167" max="7167" width="12" style="4" bestFit="1" customWidth="1"/>
    <col min="7168" max="7416" width="11.42578125" style="4"/>
    <col min="7417" max="7417" width="42" style="4" customWidth="1"/>
    <col min="7418" max="7418" width="3.5703125" style="4" customWidth="1"/>
    <col min="7419" max="7419" width="19.7109375" style="4" customWidth="1"/>
    <col min="7420" max="7420" width="3.42578125" style="4" customWidth="1"/>
    <col min="7421" max="7421" width="46.7109375" style="4" customWidth="1"/>
    <col min="7422" max="7422" width="11.42578125" style="4"/>
    <col min="7423" max="7423" width="12" style="4" bestFit="1" customWidth="1"/>
    <col min="7424" max="7672" width="11.42578125" style="4"/>
    <col min="7673" max="7673" width="42" style="4" customWidth="1"/>
    <col min="7674" max="7674" width="3.5703125" style="4" customWidth="1"/>
    <col min="7675" max="7675" width="19.7109375" style="4" customWidth="1"/>
    <col min="7676" max="7676" width="3.42578125" style="4" customWidth="1"/>
    <col min="7677" max="7677" width="46.7109375" style="4" customWidth="1"/>
    <col min="7678" max="7678" width="11.42578125" style="4"/>
    <col min="7679" max="7679" width="12" style="4" bestFit="1" customWidth="1"/>
    <col min="7680" max="7928" width="11.42578125" style="4"/>
    <col min="7929" max="7929" width="42" style="4" customWidth="1"/>
    <col min="7930" max="7930" width="3.5703125" style="4" customWidth="1"/>
    <col min="7931" max="7931" width="19.7109375" style="4" customWidth="1"/>
    <col min="7932" max="7932" width="3.42578125" style="4" customWidth="1"/>
    <col min="7933" max="7933" width="46.7109375" style="4" customWidth="1"/>
    <col min="7934" max="7934" width="11.42578125" style="4"/>
    <col min="7935" max="7935" width="12" style="4" bestFit="1" customWidth="1"/>
    <col min="7936" max="8184" width="11.42578125" style="4"/>
    <col min="8185" max="8185" width="42" style="4" customWidth="1"/>
    <col min="8186" max="8186" width="3.5703125" style="4" customWidth="1"/>
    <col min="8187" max="8187" width="19.7109375" style="4" customWidth="1"/>
    <col min="8188" max="8188" width="3.42578125" style="4" customWidth="1"/>
    <col min="8189" max="8189" width="46.7109375" style="4" customWidth="1"/>
    <col min="8190" max="8190" width="11.42578125" style="4"/>
    <col min="8191" max="8191" width="12" style="4" bestFit="1" customWidth="1"/>
    <col min="8192" max="8440" width="11.42578125" style="4"/>
    <col min="8441" max="8441" width="42" style="4" customWidth="1"/>
    <col min="8442" max="8442" width="3.5703125" style="4" customWidth="1"/>
    <col min="8443" max="8443" width="19.7109375" style="4" customWidth="1"/>
    <col min="8444" max="8444" width="3.42578125" style="4" customWidth="1"/>
    <col min="8445" max="8445" width="46.7109375" style="4" customWidth="1"/>
    <col min="8446" max="8446" width="11.42578125" style="4"/>
    <col min="8447" max="8447" width="12" style="4" bestFit="1" customWidth="1"/>
    <col min="8448" max="8696" width="11.42578125" style="4"/>
    <col min="8697" max="8697" width="42" style="4" customWidth="1"/>
    <col min="8698" max="8698" width="3.5703125" style="4" customWidth="1"/>
    <col min="8699" max="8699" width="19.7109375" style="4" customWidth="1"/>
    <col min="8700" max="8700" width="3.42578125" style="4" customWidth="1"/>
    <col min="8701" max="8701" width="46.7109375" style="4" customWidth="1"/>
    <col min="8702" max="8702" width="11.42578125" style="4"/>
    <col min="8703" max="8703" width="12" style="4" bestFit="1" customWidth="1"/>
    <col min="8704" max="8952" width="11.42578125" style="4"/>
    <col min="8953" max="8953" width="42" style="4" customWidth="1"/>
    <col min="8954" max="8954" width="3.5703125" style="4" customWidth="1"/>
    <col min="8955" max="8955" width="19.7109375" style="4" customWidth="1"/>
    <col min="8956" max="8956" width="3.42578125" style="4" customWidth="1"/>
    <col min="8957" max="8957" width="46.7109375" style="4" customWidth="1"/>
    <col min="8958" max="8958" width="11.42578125" style="4"/>
    <col min="8959" max="8959" width="12" style="4" bestFit="1" customWidth="1"/>
    <col min="8960" max="9208" width="11.42578125" style="4"/>
    <col min="9209" max="9209" width="42" style="4" customWidth="1"/>
    <col min="9210" max="9210" width="3.5703125" style="4" customWidth="1"/>
    <col min="9211" max="9211" width="19.7109375" style="4" customWidth="1"/>
    <col min="9212" max="9212" width="3.42578125" style="4" customWidth="1"/>
    <col min="9213" max="9213" width="46.7109375" style="4" customWidth="1"/>
    <col min="9214" max="9214" width="11.42578125" style="4"/>
    <col min="9215" max="9215" width="12" style="4" bestFit="1" customWidth="1"/>
    <col min="9216" max="9464" width="11.42578125" style="4"/>
    <col min="9465" max="9465" width="42" style="4" customWidth="1"/>
    <col min="9466" max="9466" width="3.5703125" style="4" customWidth="1"/>
    <col min="9467" max="9467" width="19.7109375" style="4" customWidth="1"/>
    <col min="9468" max="9468" width="3.42578125" style="4" customWidth="1"/>
    <col min="9469" max="9469" width="46.7109375" style="4" customWidth="1"/>
    <col min="9470" max="9470" width="11.42578125" style="4"/>
    <col min="9471" max="9471" width="12" style="4" bestFit="1" customWidth="1"/>
    <col min="9472" max="9720" width="11.42578125" style="4"/>
    <col min="9721" max="9721" width="42" style="4" customWidth="1"/>
    <col min="9722" max="9722" width="3.5703125" style="4" customWidth="1"/>
    <col min="9723" max="9723" width="19.7109375" style="4" customWidth="1"/>
    <col min="9724" max="9724" width="3.42578125" style="4" customWidth="1"/>
    <col min="9725" max="9725" width="46.7109375" style="4" customWidth="1"/>
    <col min="9726" max="9726" width="11.42578125" style="4"/>
    <col min="9727" max="9727" width="12" style="4" bestFit="1" customWidth="1"/>
    <col min="9728" max="9976" width="11.42578125" style="4"/>
    <col min="9977" max="9977" width="42" style="4" customWidth="1"/>
    <col min="9978" max="9978" width="3.5703125" style="4" customWidth="1"/>
    <col min="9979" max="9979" width="19.7109375" style="4" customWidth="1"/>
    <col min="9980" max="9980" width="3.42578125" style="4" customWidth="1"/>
    <col min="9981" max="9981" width="46.7109375" style="4" customWidth="1"/>
    <col min="9982" max="9982" width="11.42578125" style="4"/>
    <col min="9983" max="9983" width="12" style="4" bestFit="1" customWidth="1"/>
    <col min="9984" max="10232" width="11.42578125" style="4"/>
    <col min="10233" max="10233" width="42" style="4" customWidth="1"/>
    <col min="10234" max="10234" width="3.5703125" style="4" customWidth="1"/>
    <col min="10235" max="10235" width="19.7109375" style="4" customWidth="1"/>
    <col min="10236" max="10236" width="3.42578125" style="4" customWidth="1"/>
    <col min="10237" max="10237" width="46.7109375" style="4" customWidth="1"/>
    <col min="10238" max="10238" width="11.42578125" style="4"/>
    <col min="10239" max="10239" width="12" style="4" bestFit="1" customWidth="1"/>
    <col min="10240" max="10488" width="11.42578125" style="4"/>
    <col min="10489" max="10489" width="42" style="4" customWidth="1"/>
    <col min="10490" max="10490" width="3.5703125" style="4" customWidth="1"/>
    <col min="10491" max="10491" width="19.7109375" style="4" customWidth="1"/>
    <col min="10492" max="10492" width="3.42578125" style="4" customWidth="1"/>
    <col min="10493" max="10493" width="46.7109375" style="4" customWidth="1"/>
    <col min="10494" max="10494" width="11.42578125" style="4"/>
    <col min="10495" max="10495" width="12" style="4" bestFit="1" customWidth="1"/>
    <col min="10496" max="10744" width="11.42578125" style="4"/>
    <col min="10745" max="10745" width="42" style="4" customWidth="1"/>
    <col min="10746" max="10746" width="3.5703125" style="4" customWidth="1"/>
    <col min="10747" max="10747" width="19.7109375" style="4" customWidth="1"/>
    <col min="10748" max="10748" width="3.42578125" style="4" customWidth="1"/>
    <col min="10749" max="10749" width="46.7109375" style="4" customWidth="1"/>
    <col min="10750" max="10750" width="11.42578125" style="4"/>
    <col min="10751" max="10751" width="12" style="4" bestFit="1" customWidth="1"/>
    <col min="10752" max="11000" width="11.42578125" style="4"/>
    <col min="11001" max="11001" width="42" style="4" customWidth="1"/>
    <col min="11002" max="11002" width="3.5703125" style="4" customWidth="1"/>
    <col min="11003" max="11003" width="19.7109375" style="4" customWidth="1"/>
    <col min="11004" max="11004" width="3.42578125" style="4" customWidth="1"/>
    <col min="11005" max="11005" width="46.7109375" style="4" customWidth="1"/>
    <col min="11006" max="11006" width="11.42578125" style="4"/>
    <col min="11007" max="11007" width="12" style="4" bestFit="1" customWidth="1"/>
    <col min="11008" max="11256" width="11.42578125" style="4"/>
    <col min="11257" max="11257" width="42" style="4" customWidth="1"/>
    <col min="11258" max="11258" width="3.5703125" style="4" customWidth="1"/>
    <col min="11259" max="11259" width="19.7109375" style="4" customWidth="1"/>
    <col min="11260" max="11260" width="3.42578125" style="4" customWidth="1"/>
    <col min="11261" max="11261" width="46.7109375" style="4" customWidth="1"/>
    <col min="11262" max="11262" width="11.42578125" style="4"/>
    <col min="11263" max="11263" width="12" style="4" bestFit="1" customWidth="1"/>
    <col min="11264" max="11512" width="11.42578125" style="4"/>
    <col min="11513" max="11513" width="42" style="4" customWidth="1"/>
    <col min="11514" max="11514" width="3.5703125" style="4" customWidth="1"/>
    <col min="11515" max="11515" width="19.7109375" style="4" customWidth="1"/>
    <col min="11516" max="11516" width="3.42578125" style="4" customWidth="1"/>
    <col min="11517" max="11517" width="46.7109375" style="4" customWidth="1"/>
    <col min="11518" max="11518" width="11.42578125" style="4"/>
    <col min="11519" max="11519" width="12" style="4" bestFit="1" customWidth="1"/>
    <col min="11520" max="11768" width="11.42578125" style="4"/>
    <col min="11769" max="11769" width="42" style="4" customWidth="1"/>
    <col min="11770" max="11770" width="3.5703125" style="4" customWidth="1"/>
    <col min="11771" max="11771" width="19.7109375" style="4" customWidth="1"/>
    <col min="11772" max="11772" width="3.42578125" style="4" customWidth="1"/>
    <col min="11773" max="11773" width="46.7109375" style="4" customWidth="1"/>
    <col min="11774" max="11774" width="11.42578125" style="4"/>
    <col min="11775" max="11775" width="12" style="4" bestFit="1" customWidth="1"/>
    <col min="11776" max="12024" width="11.42578125" style="4"/>
    <col min="12025" max="12025" width="42" style="4" customWidth="1"/>
    <col min="12026" max="12026" width="3.5703125" style="4" customWidth="1"/>
    <col min="12027" max="12027" width="19.7109375" style="4" customWidth="1"/>
    <col min="12028" max="12028" width="3.42578125" style="4" customWidth="1"/>
    <col min="12029" max="12029" width="46.7109375" style="4" customWidth="1"/>
    <col min="12030" max="12030" width="11.42578125" style="4"/>
    <col min="12031" max="12031" width="12" style="4" bestFit="1" customWidth="1"/>
    <col min="12032" max="12280" width="11.42578125" style="4"/>
    <col min="12281" max="12281" width="42" style="4" customWidth="1"/>
    <col min="12282" max="12282" width="3.5703125" style="4" customWidth="1"/>
    <col min="12283" max="12283" width="19.7109375" style="4" customWidth="1"/>
    <col min="12284" max="12284" width="3.42578125" style="4" customWidth="1"/>
    <col min="12285" max="12285" width="46.7109375" style="4" customWidth="1"/>
    <col min="12286" max="12286" width="11.42578125" style="4"/>
    <col min="12287" max="12287" width="12" style="4" bestFit="1" customWidth="1"/>
    <col min="12288" max="12536" width="11.42578125" style="4"/>
    <col min="12537" max="12537" width="42" style="4" customWidth="1"/>
    <col min="12538" max="12538" width="3.5703125" style="4" customWidth="1"/>
    <col min="12539" max="12539" width="19.7109375" style="4" customWidth="1"/>
    <col min="12540" max="12540" width="3.42578125" style="4" customWidth="1"/>
    <col min="12541" max="12541" width="46.7109375" style="4" customWidth="1"/>
    <col min="12542" max="12542" width="11.42578125" style="4"/>
    <col min="12543" max="12543" width="12" style="4" bestFit="1" customWidth="1"/>
    <col min="12544" max="12792" width="11.42578125" style="4"/>
    <col min="12793" max="12793" width="42" style="4" customWidth="1"/>
    <col min="12794" max="12794" width="3.5703125" style="4" customWidth="1"/>
    <col min="12795" max="12795" width="19.7109375" style="4" customWidth="1"/>
    <col min="12796" max="12796" width="3.42578125" style="4" customWidth="1"/>
    <col min="12797" max="12797" width="46.7109375" style="4" customWidth="1"/>
    <col min="12798" max="12798" width="11.42578125" style="4"/>
    <col min="12799" max="12799" width="12" style="4" bestFit="1" customWidth="1"/>
    <col min="12800" max="13048" width="11.42578125" style="4"/>
    <col min="13049" max="13049" width="42" style="4" customWidth="1"/>
    <col min="13050" max="13050" width="3.5703125" style="4" customWidth="1"/>
    <col min="13051" max="13051" width="19.7109375" style="4" customWidth="1"/>
    <col min="13052" max="13052" width="3.42578125" style="4" customWidth="1"/>
    <col min="13053" max="13053" width="46.7109375" style="4" customWidth="1"/>
    <col min="13054" max="13054" width="11.42578125" style="4"/>
    <col min="13055" max="13055" width="12" style="4" bestFit="1" customWidth="1"/>
    <col min="13056" max="13304" width="11.42578125" style="4"/>
    <col min="13305" max="13305" width="42" style="4" customWidth="1"/>
    <col min="13306" max="13306" width="3.5703125" style="4" customWidth="1"/>
    <col min="13307" max="13307" width="19.7109375" style="4" customWidth="1"/>
    <col min="13308" max="13308" width="3.42578125" style="4" customWidth="1"/>
    <col min="13309" max="13309" width="46.7109375" style="4" customWidth="1"/>
    <col min="13310" max="13310" width="11.42578125" style="4"/>
    <col min="13311" max="13311" width="12" style="4" bestFit="1" customWidth="1"/>
    <col min="13312" max="13560" width="11.42578125" style="4"/>
    <col min="13561" max="13561" width="42" style="4" customWidth="1"/>
    <col min="13562" max="13562" width="3.5703125" style="4" customWidth="1"/>
    <col min="13563" max="13563" width="19.7109375" style="4" customWidth="1"/>
    <col min="13564" max="13564" width="3.42578125" style="4" customWidth="1"/>
    <col min="13565" max="13565" width="46.7109375" style="4" customWidth="1"/>
    <col min="13566" max="13566" width="11.42578125" style="4"/>
    <col min="13567" max="13567" width="12" style="4" bestFit="1" customWidth="1"/>
    <col min="13568" max="13816" width="11.42578125" style="4"/>
    <col min="13817" max="13817" width="42" style="4" customWidth="1"/>
    <col min="13818" max="13818" width="3.5703125" style="4" customWidth="1"/>
    <col min="13819" max="13819" width="19.7109375" style="4" customWidth="1"/>
    <col min="13820" max="13820" width="3.42578125" style="4" customWidth="1"/>
    <col min="13821" max="13821" width="46.7109375" style="4" customWidth="1"/>
    <col min="13822" max="13822" width="11.42578125" style="4"/>
    <col min="13823" max="13823" width="12" style="4" bestFit="1" customWidth="1"/>
    <col min="13824" max="14072" width="11.42578125" style="4"/>
    <col min="14073" max="14073" width="42" style="4" customWidth="1"/>
    <col min="14074" max="14074" width="3.5703125" style="4" customWidth="1"/>
    <col min="14075" max="14075" width="19.7109375" style="4" customWidth="1"/>
    <col min="14076" max="14076" width="3.42578125" style="4" customWidth="1"/>
    <col min="14077" max="14077" width="46.7109375" style="4" customWidth="1"/>
    <col min="14078" max="14078" width="11.42578125" style="4"/>
    <col min="14079" max="14079" width="12" style="4" bestFit="1" customWidth="1"/>
    <col min="14080" max="14328" width="11.42578125" style="4"/>
    <col min="14329" max="14329" width="42" style="4" customWidth="1"/>
    <col min="14330" max="14330" width="3.5703125" style="4" customWidth="1"/>
    <col min="14331" max="14331" width="19.7109375" style="4" customWidth="1"/>
    <col min="14332" max="14332" width="3.42578125" style="4" customWidth="1"/>
    <col min="14333" max="14333" width="46.7109375" style="4" customWidth="1"/>
    <col min="14334" max="14334" width="11.42578125" style="4"/>
    <col min="14335" max="14335" width="12" style="4" bestFit="1" customWidth="1"/>
    <col min="14336" max="14584" width="11.42578125" style="4"/>
    <col min="14585" max="14585" width="42" style="4" customWidth="1"/>
    <col min="14586" max="14586" width="3.5703125" style="4" customWidth="1"/>
    <col min="14587" max="14587" width="19.7109375" style="4" customWidth="1"/>
    <col min="14588" max="14588" width="3.42578125" style="4" customWidth="1"/>
    <col min="14589" max="14589" width="46.7109375" style="4" customWidth="1"/>
    <col min="14590" max="14590" width="11.42578125" style="4"/>
    <col min="14591" max="14591" width="12" style="4" bestFit="1" customWidth="1"/>
    <col min="14592" max="14840" width="11.42578125" style="4"/>
    <col min="14841" max="14841" width="42" style="4" customWidth="1"/>
    <col min="14842" max="14842" width="3.5703125" style="4" customWidth="1"/>
    <col min="14843" max="14843" width="19.7109375" style="4" customWidth="1"/>
    <col min="14844" max="14844" width="3.42578125" style="4" customWidth="1"/>
    <col min="14845" max="14845" width="46.7109375" style="4" customWidth="1"/>
    <col min="14846" max="14846" width="11.42578125" style="4"/>
    <col min="14847" max="14847" width="12" style="4" bestFit="1" customWidth="1"/>
    <col min="14848" max="15096" width="11.42578125" style="4"/>
    <col min="15097" max="15097" width="42" style="4" customWidth="1"/>
    <col min="15098" max="15098" width="3.5703125" style="4" customWidth="1"/>
    <col min="15099" max="15099" width="19.7109375" style="4" customWidth="1"/>
    <col min="15100" max="15100" width="3.42578125" style="4" customWidth="1"/>
    <col min="15101" max="15101" width="46.7109375" style="4" customWidth="1"/>
    <col min="15102" max="15102" width="11.42578125" style="4"/>
    <col min="15103" max="15103" width="12" style="4" bestFit="1" customWidth="1"/>
    <col min="15104" max="15352" width="11.42578125" style="4"/>
    <col min="15353" max="15353" width="42" style="4" customWidth="1"/>
    <col min="15354" max="15354" width="3.5703125" style="4" customWidth="1"/>
    <col min="15355" max="15355" width="19.7109375" style="4" customWidth="1"/>
    <col min="15356" max="15356" width="3.42578125" style="4" customWidth="1"/>
    <col min="15357" max="15357" width="46.7109375" style="4" customWidth="1"/>
    <col min="15358" max="15358" width="11.42578125" style="4"/>
    <col min="15359" max="15359" width="12" style="4" bestFit="1" customWidth="1"/>
    <col min="15360" max="15608" width="11.42578125" style="4"/>
    <col min="15609" max="15609" width="42" style="4" customWidth="1"/>
    <col min="15610" max="15610" width="3.5703125" style="4" customWidth="1"/>
    <col min="15611" max="15611" width="19.7109375" style="4" customWidth="1"/>
    <col min="15612" max="15612" width="3.42578125" style="4" customWidth="1"/>
    <col min="15613" max="15613" width="46.7109375" style="4" customWidth="1"/>
    <col min="15614" max="15614" width="11.42578125" style="4"/>
    <col min="15615" max="15615" width="12" style="4" bestFit="1" customWidth="1"/>
    <col min="15616" max="15864" width="11.42578125" style="4"/>
    <col min="15865" max="15865" width="42" style="4" customWidth="1"/>
    <col min="15866" max="15866" width="3.5703125" style="4" customWidth="1"/>
    <col min="15867" max="15867" width="19.7109375" style="4" customWidth="1"/>
    <col min="15868" max="15868" width="3.42578125" style="4" customWidth="1"/>
    <col min="15869" max="15869" width="46.7109375" style="4" customWidth="1"/>
    <col min="15870" max="15870" width="11.42578125" style="4"/>
    <col min="15871" max="15871" width="12" style="4" bestFit="1" customWidth="1"/>
    <col min="15872" max="16120" width="11.42578125" style="4"/>
    <col min="16121" max="16121" width="42" style="4" customWidth="1"/>
    <col min="16122" max="16122" width="3.5703125" style="4" customWidth="1"/>
    <col min="16123" max="16123" width="19.7109375" style="4" customWidth="1"/>
    <col min="16124" max="16124" width="3.42578125" style="4" customWidth="1"/>
    <col min="16125" max="16125" width="46.7109375" style="4" customWidth="1"/>
    <col min="16126" max="16126" width="11.42578125" style="4"/>
    <col min="16127" max="16127" width="12" style="4" bestFit="1" customWidth="1"/>
    <col min="16128" max="16384" width="11.42578125" style="4"/>
  </cols>
  <sheetData>
    <row r="1" spans="1:5" ht="12" customHeight="1" x14ac:dyDescent="0.2">
      <c r="A1" s="207" t="s">
        <v>32</v>
      </c>
      <c r="B1" s="207"/>
      <c r="C1" s="207"/>
      <c r="D1" s="207"/>
      <c r="E1" s="207"/>
    </row>
    <row r="2" spans="1:5" ht="12" customHeight="1" x14ac:dyDescent="0.2">
      <c r="A2" s="207" t="s">
        <v>164</v>
      </c>
      <c r="B2" s="207"/>
      <c r="C2" s="207"/>
      <c r="D2" s="207"/>
      <c r="E2" s="207"/>
    </row>
    <row r="3" spans="1:5" ht="12" customHeight="1" x14ac:dyDescent="0.2">
      <c r="A3" s="1" t="s">
        <v>94</v>
      </c>
      <c r="B3" s="1"/>
      <c r="C3" s="1"/>
      <c r="D3" s="1"/>
      <c r="E3" s="1"/>
    </row>
    <row r="4" spans="1:5" ht="12" customHeight="1" x14ac:dyDescent="0.2">
      <c r="A4" s="1" t="s">
        <v>165</v>
      </c>
      <c r="B4" s="1"/>
      <c r="C4" s="1"/>
      <c r="D4" s="1"/>
      <c r="E4" s="1"/>
    </row>
    <row r="5" spans="1:5" ht="12" customHeight="1" x14ac:dyDescent="0.2">
      <c r="A5" s="1" t="s">
        <v>43</v>
      </c>
      <c r="B5" s="1"/>
      <c r="C5" s="3">
        <f>+'ACTIVO '!C16</f>
        <v>132094196311</v>
      </c>
      <c r="D5" s="3"/>
      <c r="E5" s="1"/>
    </row>
    <row r="6" spans="1:5" ht="12" customHeight="1" x14ac:dyDescent="0.2">
      <c r="A6" s="1" t="s">
        <v>44</v>
      </c>
      <c r="B6" s="1"/>
      <c r="C6" s="3">
        <f>+'ACTIVO '!C24</f>
        <v>265602186509</v>
      </c>
      <c r="D6" s="3"/>
      <c r="E6" s="1"/>
    </row>
    <row r="7" spans="1:5" ht="12" customHeight="1" x14ac:dyDescent="0.2">
      <c r="A7" s="1" t="s">
        <v>45</v>
      </c>
      <c r="B7" s="1"/>
      <c r="C7" s="3">
        <f>+'ACTIVO '!C22</f>
        <v>264312845224</v>
      </c>
      <c r="D7" s="3"/>
      <c r="E7" s="1"/>
    </row>
    <row r="8" spans="1:5" ht="12" customHeight="1" x14ac:dyDescent="0.2">
      <c r="A8" s="1" t="s">
        <v>46</v>
      </c>
      <c r="B8" s="1"/>
      <c r="C8" s="3">
        <v>0</v>
      </c>
      <c r="D8" s="3"/>
      <c r="E8" s="1"/>
    </row>
    <row r="9" spans="1:5" ht="12" customHeight="1" x14ac:dyDescent="0.2">
      <c r="A9" s="1" t="s">
        <v>47</v>
      </c>
      <c r="B9" s="1"/>
      <c r="C9" s="3">
        <f>+'ACTIVO '!C26</f>
        <v>397696382820</v>
      </c>
      <c r="D9" s="3"/>
      <c r="E9" s="1"/>
    </row>
    <row r="10" spans="1:5" ht="12" customHeight="1" x14ac:dyDescent="0.2">
      <c r="A10" s="1" t="s">
        <v>48</v>
      </c>
      <c r="B10" s="1"/>
      <c r="C10" s="3">
        <f>+PASIVO!C12</f>
        <v>52100083069</v>
      </c>
      <c r="D10" s="3"/>
      <c r="E10" s="1"/>
    </row>
    <row r="11" spans="1:5" ht="12" customHeight="1" x14ac:dyDescent="0.2">
      <c r="A11" s="1" t="s">
        <v>49</v>
      </c>
      <c r="B11" s="1"/>
      <c r="C11" s="3">
        <f>+PASIVO!C17</f>
        <v>6651404230</v>
      </c>
      <c r="D11" s="3"/>
      <c r="E11" s="1"/>
    </row>
    <row r="12" spans="1:5" ht="12" customHeight="1" x14ac:dyDescent="0.2">
      <c r="A12" s="1" t="s">
        <v>50</v>
      </c>
      <c r="B12" s="1"/>
      <c r="C12" s="3">
        <f>+PASIVO!C19</f>
        <v>58751487299</v>
      </c>
      <c r="D12" s="3"/>
      <c r="E12" s="1"/>
    </row>
    <row r="13" spans="1:5" ht="12" customHeight="1" x14ac:dyDescent="0.2">
      <c r="A13" s="1" t="s">
        <v>51</v>
      </c>
      <c r="B13" s="1"/>
      <c r="C13" s="3">
        <f>+PASIVO!C25</f>
        <v>338944895521</v>
      </c>
      <c r="D13" s="3"/>
      <c r="E13" s="1"/>
    </row>
    <row r="14" spans="1:5" ht="12" customHeight="1" x14ac:dyDescent="0.2">
      <c r="A14" s="1" t="s">
        <v>52</v>
      </c>
      <c r="B14" s="1"/>
      <c r="C14" s="3">
        <f>+'ESTADO DE RESULTADOS'!C14</f>
        <v>64702138035</v>
      </c>
      <c r="D14" s="3"/>
      <c r="E14" s="1"/>
    </row>
    <row r="15" spans="1:5" ht="12" customHeight="1" x14ac:dyDescent="0.2">
      <c r="A15" s="1" t="s">
        <v>53</v>
      </c>
      <c r="B15" s="1"/>
      <c r="C15" s="3">
        <f>+'ESTADO DE RESULTADOS'!C27</f>
        <v>1000015044</v>
      </c>
      <c r="D15" s="3"/>
      <c r="E15" s="1"/>
    </row>
    <row r="16" spans="1:5" ht="12" customHeight="1" x14ac:dyDescent="0.2">
      <c r="A16" s="1" t="s">
        <v>54</v>
      </c>
      <c r="B16" s="1"/>
      <c r="C16" s="3">
        <f>C14+'ESTADO DE RESULTADOS'!C27</f>
        <v>65702153079</v>
      </c>
      <c r="D16" s="3"/>
      <c r="E16" s="1"/>
    </row>
    <row r="17" spans="1:5" ht="12" customHeight="1" x14ac:dyDescent="0.2">
      <c r="A17" s="1" t="s">
        <v>55</v>
      </c>
      <c r="B17" s="1"/>
      <c r="C17" s="3">
        <f>+'ESTADO DE RESULTADOS'!C19</f>
        <v>-47282736875</v>
      </c>
      <c r="D17" s="3"/>
      <c r="E17" s="1"/>
    </row>
    <row r="18" spans="1:5" ht="12" customHeight="1" x14ac:dyDescent="0.2">
      <c r="A18" s="1" t="s">
        <v>56</v>
      </c>
      <c r="B18" s="1"/>
      <c r="C18" s="3">
        <f>+'ESTADO DE RESULTADOS'!C19+'ESTADO DE RESULTADOS'!C23+'ESTADO DE RESULTADOS'!C24</f>
        <v>-50896222210</v>
      </c>
      <c r="D18" s="3"/>
      <c r="E18" s="1"/>
    </row>
    <row r="19" spans="1:5" ht="12" customHeight="1" x14ac:dyDescent="0.2">
      <c r="A19" s="1" t="s">
        <v>57</v>
      </c>
      <c r="B19" s="1"/>
      <c r="C19" s="3">
        <f>+'ESTADO DE RESULTADOS'!C25</f>
        <v>13805915825</v>
      </c>
      <c r="D19" s="3"/>
      <c r="E19" s="1"/>
    </row>
    <row r="20" spans="1:5" ht="12" customHeight="1" x14ac:dyDescent="0.2">
      <c r="A20" s="1" t="s">
        <v>58</v>
      </c>
      <c r="B20" s="1"/>
      <c r="C20" s="3">
        <f>+'ESTADO DE RESULTADOS'!C30</f>
        <v>14718531099</v>
      </c>
      <c r="D20" s="3"/>
      <c r="E20" s="1"/>
    </row>
    <row r="21" spans="1:5" ht="12" customHeight="1" x14ac:dyDescent="0.2">
      <c r="A21" s="1"/>
      <c r="B21" s="1"/>
      <c r="C21" s="3"/>
      <c r="D21" s="3"/>
      <c r="E21" s="1"/>
    </row>
    <row r="22" spans="1:5" ht="12" customHeight="1" x14ac:dyDescent="0.2">
      <c r="A22" s="141" t="s">
        <v>59</v>
      </c>
      <c r="B22" s="142"/>
      <c r="C22" s="143" t="s">
        <v>60</v>
      </c>
      <c r="D22" s="142"/>
      <c r="E22" s="143" t="s">
        <v>61</v>
      </c>
    </row>
    <row r="23" spans="1:5" ht="4.5" customHeight="1" x14ac:dyDescent="0.2">
      <c r="A23" s="30"/>
      <c r="B23" s="5"/>
      <c r="C23" s="5"/>
      <c r="D23" s="5"/>
      <c r="E23" s="31"/>
    </row>
    <row r="24" spans="1:5" ht="12" customHeight="1" x14ac:dyDescent="0.2">
      <c r="A24" s="32" t="s">
        <v>62</v>
      </c>
      <c r="B24" s="5"/>
      <c r="C24" s="5"/>
      <c r="D24" s="5"/>
      <c r="E24" s="31"/>
    </row>
    <row r="25" spans="1:5" ht="12" customHeight="1" x14ac:dyDescent="0.2">
      <c r="A25" s="6" t="s">
        <v>63</v>
      </c>
      <c r="B25" s="1"/>
      <c r="C25" s="7">
        <f>+C5-C10</f>
        <v>79994113242</v>
      </c>
      <c r="D25" s="3"/>
      <c r="E25" s="203" t="s">
        <v>120</v>
      </c>
    </row>
    <row r="26" spans="1:5" ht="12" customHeight="1" x14ac:dyDescent="0.2">
      <c r="A26" s="8" t="s">
        <v>64</v>
      </c>
      <c r="B26" s="1"/>
      <c r="C26" s="9"/>
      <c r="D26" s="1"/>
      <c r="E26" s="208"/>
    </row>
    <row r="27" spans="1:5" ht="60" customHeight="1" x14ac:dyDescent="0.2">
      <c r="A27" s="10"/>
      <c r="B27" s="1"/>
      <c r="C27" s="11"/>
      <c r="D27" s="1"/>
      <c r="E27" s="204"/>
    </row>
    <row r="28" spans="1:5" ht="12" customHeight="1" x14ac:dyDescent="0.2">
      <c r="A28" s="33"/>
      <c r="B28" s="1"/>
      <c r="C28" s="1"/>
      <c r="D28" s="1"/>
      <c r="E28" s="34"/>
    </row>
    <row r="29" spans="1:5" ht="12" customHeight="1" x14ac:dyDescent="0.2">
      <c r="A29" s="32" t="s">
        <v>65</v>
      </c>
      <c r="B29" s="5"/>
      <c r="C29" s="5"/>
      <c r="D29" s="5"/>
      <c r="E29" s="31"/>
    </row>
    <row r="30" spans="1:5" ht="9" customHeight="1" x14ac:dyDescent="0.2">
      <c r="A30" s="32"/>
      <c r="B30" s="5"/>
      <c r="C30" s="5"/>
      <c r="D30" s="5"/>
      <c r="E30" s="31"/>
    </row>
    <row r="31" spans="1:5" ht="12" customHeight="1" x14ac:dyDescent="0.2">
      <c r="A31" s="12" t="s">
        <v>66</v>
      </c>
      <c r="B31" s="5"/>
      <c r="C31" s="13">
        <f>+C5/C9</f>
        <v>0.33214834737580878</v>
      </c>
      <c r="D31" s="14"/>
      <c r="E31" s="205" t="s">
        <v>124</v>
      </c>
    </row>
    <row r="32" spans="1:5" ht="41.25" customHeight="1" x14ac:dyDescent="0.2">
      <c r="A32" s="15"/>
      <c r="B32" s="5"/>
      <c r="C32" s="16"/>
      <c r="D32" s="14"/>
      <c r="E32" s="206"/>
    </row>
    <row r="33" spans="1:5" ht="8.25" customHeight="1" x14ac:dyDescent="0.2">
      <c r="A33" s="35"/>
      <c r="B33" s="5"/>
      <c r="C33" s="14"/>
      <c r="D33" s="14"/>
      <c r="E33" s="31"/>
    </row>
    <row r="34" spans="1:5" ht="12" customHeight="1" x14ac:dyDescent="0.2">
      <c r="A34" s="12" t="s">
        <v>67</v>
      </c>
      <c r="B34" s="5"/>
      <c r="C34" s="13">
        <f>+C6/C9</f>
        <v>0.66785165262419122</v>
      </c>
      <c r="D34" s="14"/>
      <c r="E34" s="205" t="s">
        <v>125</v>
      </c>
    </row>
    <row r="35" spans="1:5" ht="29.25" customHeight="1" x14ac:dyDescent="0.2">
      <c r="A35" s="15"/>
      <c r="B35" s="5"/>
      <c r="C35" s="16"/>
      <c r="D35" s="14"/>
      <c r="E35" s="206"/>
    </row>
    <row r="36" spans="1:5" ht="12" customHeight="1" x14ac:dyDescent="0.2">
      <c r="A36" s="35"/>
      <c r="B36" s="5"/>
      <c r="C36" s="14"/>
      <c r="D36" s="14"/>
      <c r="E36" s="144"/>
    </row>
    <row r="37" spans="1:5" ht="12" customHeight="1" x14ac:dyDescent="0.2">
      <c r="A37" s="12" t="s">
        <v>119</v>
      </c>
      <c r="B37" s="5"/>
      <c r="C37" s="13">
        <f>+C7/C9</f>
        <v>0.6646096284552574</v>
      </c>
      <c r="D37" s="14"/>
      <c r="E37" s="205" t="s">
        <v>126</v>
      </c>
    </row>
    <row r="38" spans="1:5" ht="23.25" customHeight="1" x14ac:dyDescent="0.2">
      <c r="A38" s="146" t="s">
        <v>118</v>
      </c>
      <c r="B38" s="5"/>
      <c r="C38" s="16"/>
      <c r="D38" s="14"/>
      <c r="E38" s="206"/>
    </row>
    <row r="39" spans="1:5" ht="12" customHeight="1" x14ac:dyDescent="0.2">
      <c r="A39" s="35"/>
      <c r="B39" s="5"/>
      <c r="C39" s="14"/>
      <c r="D39" s="14"/>
      <c r="E39" s="144"/>
    </row>
    <row r="40" spans="1:5" ht="12" customHeight="1" x14ac:dyDescent="0.2">
      <c r="A40" s="12" t="s">
        <v>68</v>
      </c>
      <c r="B40" s="5"/>
      <c r="C40" s="13">
        <f>+'[2]ACTIVO nicsp'!C10/C25</f>
        <v>7.1696404779805115E-2</v>
      </c>
      <c r="D40" s="14"/>
      <c r="E40" s="205" t="s">
        <v>127</v>
      </c>
    </row>
    <row r="41" spans="1:5" ht="32.25" customHeight="1" x14ac:dyDescent="0.2">
      <c r="A41" s="11"/>
      <c r="B41" s="1"/>
      <c r="C41" s="11"/>
      <c r="D41" s="1"/>
      <c r="E41" s="206"/>
    </row>
    <row r="42" spans="1:5" ht="12" customHeight="1" x14ac:dyDescent="0.2">
      <c r="A42" s="35"/>
      <c r="B42" s="5"/>
      <c r="C42" s="14"/>
      <c r="D42" s="14"/>
      <c r="E42" s="144"/>
    </row>
    <row r="43" spans="1:5" ht="12.75" customHeight="1" x14ac:dyDescent="0.2">
      <c r="A43" s="12" t="s">
        <v>69</v>
      </c>
      <c r="B43" s="5"/>
      <c r="C43" s="13">
        <f>+'[2]ACTIVO nicsp'!C12/C25</f>
        <v>8.4495096527318035E-3</v>
      </c>
      <c r="D43" s="14"/>
      <c r="E43" s="205" t="s">
        <v>128</v>
      </c>
    </row>
    <row r="44" spans="1:5" ht="17.25" customHeight="1" x14ac:dyDescent="0.2">
      <c r="A44" s="18"/>
      <c r="B44" s="5"/>
      <c r="C44" s="19"/>
      <c r="D44" s="20"/>
      <c r="E44" s="206"/>
    </row>
    <row r="45" spans="1:5" ht="12" customHeight="1" x14ac:dyDescent="0.2">
      <c r="A45" s="32" t="s">
        <v>70</v>
      </c>
      <c r="B45" s="5"/>
      <c r="C45" s="5"/>
      <c r="D45" s="5"/>
      <c r="E45" s="144"/>
    </row>
    <row r="46" spans="1:5" ht="12" customHeight="1" x14ac:dyDescent="0.2">
      <c r="A46" s="32"/>
      <c r="B46" s="5"/>
      <c r="C46" s="5"/>
      <c r="D46" s="5"/>
      <c r="E46" s="144"/>
    </row>
    <row r="47" spans="1:5" ht="12" customHeight="1" x14ac:dyDescent="0.2">
      <c r="A47" s="12" t="s">
        <v>71</v>
      </c>
      <c r="B47" s="5"/>
      <c r="C47" s="21">
        <f>+C5/C10</f>
        <v>2.5353931995858408</v>
      </c>
      <c r="D47" s="20"/>
      <c r="E47" s="205" t="s">
        <v>129</v>
      </c>
    </row>
    <row r="48" spans="1:5" ht="72" customHeight="1" x14ac:dyDescent="0.2">
      <c r="A48" s="15"/>
      <c r="B48" s="5"/>
      <c r="C48" s="22"/>
      <c r="D48" s="23"/>
      <c r="E48" s="206"/>
    </row>
    <row r="49" spans="1:5" ht="12" customHeight="1" x14ac:dyDescent="0.2">
      <c r="A49" s="30"/>
      <c r="B49" s="5"/>
      <c r="C49" s="5"/>
      <c r="D49" s="5"/>
      <c r="E49" s="31"/>
    </row>
    <row r="50" spans="1:5" ht="12" customHeight="1" x14ac:dyDescent="0.2">
      <c r="A50" s="12" t="s">
        <v>72</v>
      </c>
      <c r="B50" s="5"/>
      <c r="C50" s="21">
        <f>+(C5-[3]ACTIVO!C12)/[3]INDICADORES!C11</f>
        <v>3.1246483716593554</v>
      </c>
      <c r="D50" s="20"/>
      <c r="E50" s="205" t="s">
        <v>130</v>
      </c>
    </row>
    <row r="51" spans="1:5" ht="84" customHeight="1" x14ac:dyDescent="0.2">
      <c r="A51" s="24"/>
      <c r="B51" s="5"/>
      <c r="C51" s="25"/>
      <c r="D51" s="26"/>
      <c r="E51" s="206"/>
    </row>
    <row r="52" spans="1:5" ht="10.5" customHeight="1" x14ac:dyDescent="0.2">
      <c r="A52" s="30"/>
      <c r="B52" s="5"/>
      <c r="C52" s="26"/>
      <c r="D52" s="26"/>
      <c r="E52" s="145"/>
    </row>
    <row r="53" spans="1:5" ht="12" customHeight="1" x14ac:dyDescent="0.2">
      <c r="A53" s="32" t="s">
        <v>73</v>
      </c>
      <c r="B53" s="5"/>
      <c r="C53" s="26"/>
      <c r="D53" s="26"/>
      <c r="E53" s="31"/>
    </row>
    <row r="54" spans="1:5" ht="12" customHeight="1" x14ac:dyDescent="0.2">
      <c r="A54" s="12" t="s">
        <v>74</v>
      </c>
      <c r="B54" s="5"/>
      <c r="C54" s="13">
        <f>+C12/C9</f>
        <v>0.14772949877593256</v>
      </c>
      <c r="D54" s="14"/>
      <c r="E54" s="203" t="s">
        <v>131</v>
      </c>
    </row>
    <row r="55" spans="1:5" ht="18" customHeight="1" x14ac:dyDescent="0.2">
      <c r="A55" s="15"/>
      <c r="B55" s="5"/>
      <c r="C55" s="19"/>
      <c r="D55" s="20"/>
      <c r="E55" s="204"/>
    </row>
    <row r="56" spans="1:5" ht="12" customHeight="1" x14ac:dyDescent="0.2">
      <c r="A56" s="35"/>
      <c r="B56" s="5"/>
      <c r="C56" s="20"/>
      <c r="D56" s="20"/>
      <c r="E56" s="34"/>
    </row>
    <row r="57" spans="1:5" ht="12" customHeight="1" x14ac:dyDescent="0.2">
      <c r="A57" s="12" t="s">
        <v>75</v>
      </c>
      <c r="B57" s="5"/>
      <c r="C57" s="13">
        <f>+C10/C9</f>
        <v>0.13100466918901005</v>
      </c>
      <c r="D57" s="14"/>
      <c r="E57" s="203" t="s">
        <v>132</v>
      </c>
    </row>
    <row r="58" spans="1:5" ht="18.75" customHeight="1" x14ac:dyDescent="0.2">
      <c r="A58" s="15"/>
      <c r="B58" s="5"/>
      <c r="C58" s="19"/>
      <c r="D58" s="20"/>
      <c r="E58" s="204"/>
    </row>
    <row r="59" spans="1:5" ht="12" customHeight="1" x14ac:dyDescent="0.2">
      <c r="A59" s="35"/>
      <c r="B59" s="5"/>
      <c r="C59" s="20"/>
      <c r="D59" s="20"/>
      <c r="E59" s="31"/>
    </row>
    <row r="60" spans="1:5" ht="12" customHeight="1" x14ac:dyDescent="0.2">
      <c r="A60" s="12" t="s">
        <v>76</v>
      </c>
      <c r="B60" s="5"/>
      <c r="C60" s="13">
        <f>+C11/C9</f>
        <v>1.6724829586922518E-2</v>
      </c>
      <c r="D60" s="14"/>
      <c r="E60" s="205" t="s">
        <v>133</v>
      </c>
    </row>
    <row r="61" spans="1:5" ht="15.75" customHeight="1" x14ac:dyDescent="0.2">
      <c r="A61" s="15"/>
      <c r="B61" s="5"/>
      <c r="C61" s="24"/>
      <c r="D61" s="5"/>
      <c r="E61" s="206"/>
    </row>
    <row r="62" spans="1:5" ht="12" customHeight="1" x14ac:dyDescent="0.2">
      <c r="A62" s="35"/>
      <c r="B62" s="5"/>
      <c r="C62" s="5"/>
      <c r="D62" s="5"/>
      <c r="E62" s="145"/>
    </row>
    <row r="63" spans="1:5" ht="12" customHeight="1" x14ac:dyDescent="0.2">
      <c r="A63" s="32" t="s">
        <v>77</v>
      </c>
      <c r="B63" s="5"/>
      <c r="C63" s="5"/>
      <c r="D63" s="5"/>
      <c r="E63" s="31"/>
    </row>
    <row r="64" spans="1:5" ht="12" customHeight="1" x14ac:dyDescent="0.2">
      <c r="A64" s="35"/>
      <c r="B64" s="5"/>
      <c r="C64" s="5"/>
      <c r="D64" s="5"/>
      <c r="E64" s="31"/>
    </row>
    <row r="65" spans="1:5" ht="12" customHeight="1" x14ac:dyDescent="0.2">
      <c r="A65" s="12" t="s">
        <v>78</v>
      </c>
      <c r="B65" s="5"/>
      <c r="C65" s="13">
        <f>+C13/C9</f>
        <v>0.85227050122406744</v>
      </c>
      <c r="D65" s="14"/>
      <c r="E65" s="203" t="s">
        <v>134</v>
      </c>
    </row>
    <row r="66" spans="1:5" ht="13.5" customHeight="1" x14ac:dyDescent="0.2">
      <c r="A66" s="15"/>
      <c r="B66" s="5"/>
      <c r="C66" s="24"/>
      <c r="D66" s="5"/>
      <c r="E66" s="204"/>
    </row>
    <row r="67" spans="1:5" ht="6.75" customHeight="1" x14ac:dyDescent="0.2">
      <c r="A67" s="30"/>
      <c r="B67" s="5"/>
      <c r="C67" s="5"/>
      <c r="D67" s="5"/>
      <c r="E67" s="31"/>
    </row>
    <row r="68" spans="1:5" ht="12" customHeight="1" x14ac:dyDescent="0.2">
      <c r="A68" s="32" t="s">
        <v>79</v>
      </c>
      <c r="B68" s="5"/>
      <c r="C68" s="5"/>
      <c r="D68" s="5"/>
      <c r="E68" s="31"/>
    </row>
    <row r="69" spans="1:5" ht="8.25" customHeight="1" x14ac:dyDescent="0.2">
      <c r="A69" s="30"/>
      <c r="B69" s="5"/>
      <c r="C69" s="5"/>
      <c r="D69" s="5"/>
      <c r="E69" s="31"/>
    </row>
    <row r="70" spans="1:5" ht="12" customHeight="1" x14ac:dyDescent="0.2">
      <c r="A70" s="12" t="s">
        <v>117</v>
      </c>
      <c r="B70" s="5"/>
      <c r="C70" s="13">
        <f>+C19/C14</f>
        <v>0.21337650105985403</v>
      </c>
      <c r="D70" s="14"/>
      <c r="E70" s="203" t="s">
        <v>135</v>
      </c>
    </row>
    <row r="71" spans="1:5" ht="14.25" customHeight="1" x14ac:dyDescent="0.2">
      <c r="A71" s="15" t="s">
        <v>116</v>
      </c>
      <c r="B71" s="1"/>
      <c r="C71" s="11"/>
      <c r="D71" s="1"/>
      <c r="E71" s="204"/>
    </row>
    <row r="72" spans="1:5" ht="12" customHeight="1" x14ac:dyDescent="0.2">
      <c r="A72" s="35"/>
      <c r="B72" s="1"/>
      <c r="C72" s="27"/>
      <c r="D72" s="27"/>
      <c r="E72" s="36"/>
    </row>
    <row r="73" spans="1:5" ht="12" customHeight="1" x14ac:dyDescent="0.2">
      <c r="A73" s="12" t="s">
        <v>80</v>
      </c>
      <c r="B73" s="1"/>
      <c r="C73" s="13">
        <f>+C20/C16</f>
        <v>0.22401900712907383</v>
      </c>
      <c r="D73" s="14"/>
      <c r="E73" s="205" t="s">
        <v>136</v>
      </c>
    </row>
    <row r="74" spans="1:5" ht="15" customHeight="1" x14ac:dyDescent="0.2">
      <c r="A74" s="15"/>
      <c r="B74" s="37"/>
      <c r="C74" s="11"/>
      <c r="D74" s="37"/>
      <c r="E74" s="206"/>
    </row>
    <row r="75" spans="1:5" ht="12" customHeight="1" x14ac:dyDescent="0.2">
      <c r="A75" s="17"/>
      <c r="B75" s="1"/>
      <c r="C75" s="1"/>
      <c r="D75" s="1"/>
      <c r="E75" s="1"/>
    </row>
    <row r="76" spans="1:5" ht="12" customHeight="1" x14ac:dyDescent="0.2">
      <c r="A76" s="1"/>
      <c r="B76" s="1"/>
      <c r="C76" s="1"/>
      <c r="D76" s="1"/>
      <c r="E76" s="1"/>
    </row>
    <row r="77" spans="1:5" ht="12" customHeight="1" x14ac:dyDescent="0.2">
      <c r="A77" s="1"/>
      <c r="B77" s="1"/>
      <c r="C77" s="1"/>
      <c r="D77" s="1"/>
      <c r="E77" s="1"/>
    </row>
    <row r="78" spans="1:5" ht="12" customHeight="1" x14ac:dyDescent="0.2">
      <c r="A78" s="1"/>
      <c r="B78" s="1"/>
      <c r="C78" s="1"/>
      <c r="D78" s="1"/>
      <c r="E78" s="1"/>
    </row>
    <row r="79" spans="1:5" ht="12" customHeight="1" x14ac:dyDescent="0.2">
      <c r="A79" s="2" t="s">
        <v>104</v>
      </c>
      <c r="B79" s="1"/>
      <c r="C79" s="1"/>
      <c r="D79" s="1"/>
      <c r="E79" s="1"/>
    </row>
    <row r="80" spans="1:5" ht="12" customHeight="1" x14ac:dyDescent="0.2">
      <c r="A80" s="1" t="s">
        <v>105</v>
      </c>
      <c r="B80" s="1"/>
      <c r="C80" s="28"/>
      <c r="D80" s="28"/>
      <c r="E80" s="1"/>
    </row>
    <row r="81" spans="1:5" ht="12" customHeight="1" x14ac:dyDescent="0.2">
      <c r="A81" s="1"/>
      <c r="B81" s="1"/>
      <c r="C81" s="1"/>
      <c r="D81" s="1"/>
      <c r="E81" s="1"/>
    </row>
    <row r="82" spans="1:5" ht="12" customHeight="1" x14ac:dyDescent="0.2">
      <c r="A82" s="1" t="s">
        <v>137</v>
      </c>
      <c r="B82" s="1"/>
      <c r="C82" s="1"/>
      <c r="D82" s="1"/>
      <c r="E82" s="1"/>
    </row>
    <row r="83" spans="1:5" ht="12" customHeight="1" x14ac:dyDescent="0.2">
      <c r="A83" s="1"/>
      <c r="B83" s="1"/>
      <c r="C83" s="1"/>
      <c r="D83" s="1"/>
      <c r="E83" s="1"/>
    </row>
    <row r="84" spans="1:5" ht="12" customHeight="1" x14ac:dyDescent="0.2">
      <c r="A84" s="1"/>
      <c r="B84" s="1"/>
      <c r="C84" s="28"/>
      <c r="D84" s="28"/>
      <c r="E84" s="1"/>
    </row>
    <row r="85" spans="1:5" ht="12" customHeight="1" x14ac:dyDescent="0.2">
      <c r="A85" s="1"/>
      <c r="B85" s="1"/>
      <c r="C85" s="1"/>
      <c r="D85" s="1"/>
      <c r="E85" s="1"/>
    </row>
    <row r="86" spans="1:5" ht="12" customHeight="1" x14ac:dyDescent="0.2">
      <c r="A86" s="1"/>
      <c r="B86" s="1"/>
      <c r="C86" s="1"/>
      <c r="D86" s="1"/>
      <c r="E86" s="1"/>
    </row>
    <row r="87" spans="1:5" ht="12" customHeight="1" x14ac:dyDescent="0.2">
      <c r="A87" s="1"/>
      <c r="B87" s="1"/>
      <c r="C87" s="28"/>
      <c r="D87" s="28"/>
      <c r="E87" s="1"/>
    </row>
    <row r="88" spans="1:5" ht="12" customHeight="1" x14ac:dyDescent="0.2">
      <c r="A88" s="1"/>
      <c r="B88" s="1"/>
      <c r="C88" s="1"/>
      <c r="D88" s="1"/>
      <c r="E88" s="1"/>
    </row>
    <row r="89" spans="1:5" ht="12" customHeight="1" x14ac:dyDescent="0.2">
      <c r="A89" s="1"/>
      <c r="B89" s="1"/>
      <c r="C89" s="1"/>
      <c r="D89" s="1"/>
      <c r="E89" s="1"/>
    </row>
    <row r="90" spans="1:5" ht="12" customHeight="1" x14ac:dyDescent="0.2">
      <c r="A90" s="2"/>
      <c r="B90" s="1"/>
      <c r="C90" s="1"/>
      <c r="D90" s="1"/>
      <c r="E90" s="1"/>
    </row>
    <row r="91" spans="1:5" ht="12" customHeight="1" x14ac:dyDescent="0.2">
      <c r="A91" s="1"/>
      <c r="B91" s="1"/>
      <c r="C91" s="28"/>
      <c r="D91" s="28"/>
      <c r="E91" s="1"/>
    </row>
    <row r="92" spans="1:5" ht="12" customHeight="1" x14ac:dyDescent="0.2">
      <c r="A92" s="1"/>
      <c r="B92" s="1"/>
      <c r="C92" s="1"/>
      <c r="D92" s="1"/>
      <c r="E92" s="1"/>
    </row>
    <row r="93" spans="1:5" ht="12" customHeight="1" x14ac:dyDescent="0.2">
      <c r="A93" s="1"/>
      <c r="B93" s="1"/>
      <c r="C93" s="1"/>
      <c r="D93" s="1"/>
      <c r="E93" s="1"/>
    </row>
    <row r="94" spans="1:5" ht="12" customHeight="1" x14ac:dyDescent="0.2">
      <c r="A94" s="1"/>
      <c r="B94" s="1"/>
      <c r="C94" s="28"/>
      <c r="D94" s="28"/>
      <c r="E94" s="1"/>
    </row>
    <row r="95" spans="1:5" ht="12" customHeight="1" x14ac:dyDescent="0.2">
      <c r="A95" s="1"/>
      <c r="B95" s="1"/>
      <c r="C95" s="1"/>
      <c r="D95" s="1"/>
      <c r="E95" s="1"/>
    </row>
    <row r="96" spans="1:5" ht="12" customHeight="1" x14ac:dyDescent="0.2">
      <c r="A96" s="1"/>
      <c r="B96" s="1"/>
      <c r="C96" s="1"/>
      <c r="D96" s="1"/>
      <c r="E96" s="1"/>
    </row>
    <row r="97" spans="1:5" ht="12" customHeight="1" x14ac:dyDescent="0.2">
      <c r="A97" s="1"/>
      <c r="B97" s="1"/>
      <c r="C97" s="28"/>
      <c r="D97" s="28"/>
      <c r="E97" s="1"/>
    </row>
    <row r="98" spans="1:5" ht="12" customHeight="1" x14ac:dyDescent="0.2">
      <c r="A98" s="1"/>
      <c r="B98" s="1"/>
      <c r="C98" s="1"/>
      <c r="D98" s="1"/>
      <c r="E98" s="1"/>
    </row>
    <row r="99" spans="1:5" ht="12" customHeight="1" x14ac:dyDescent="0.2">
      <c r="A99" s="1"/>
      <c r="B99" s="1"/>
      <c r="C99" s="1"/>
      <c r="D99" s="1"/>
      <c r="E99" s="1"/>
    </row>
    <row r="100" spans="1:5" ht="12" customHeight="1" x14ac:dyDescent="0.2">
      <c r="A100" s="1"/>
      <c r="B100" s="1"/>
      <c r="C100" s="28"/>
      <c r="D100" s="28"/>
      <c r="E100" s="1"/>
    </row>
    <row r="101" spans="1:5" ht="12" customHeight="1" x14ac:dyDescent="0.2">
      <c r="A101" s="1"/>
      <c r="B101" s="1"/>
      <c r="C101" s="1"/>
      <c r="D101" s="1"/>
      <c r="E101" s="1"/>
    </row>
    <row r="102" spans="1:5" ht="12" customHeight="1" x14ac:dyDescent="0.2">
      <c r="A102" s="1"/>
      <c r="B102" s="1"/>
      <c r="C102" s="1"/>
      <c r="D102" s="1"/>
      <c r="E102" s="1"/>
    </row>
    <row r="103" spans="1:5" ht="12" customHeight="1" x14ac:dyDescent="0.2">
      <c r="A103" s="1"/>
      <c r="B103" s="1"/>
      <c r="C103" s="28"/>
      <c r="D103" s="28"/>
      <c r="E103" s="1"/>
    </row>
    <row r="104" spans="1:5" ht="12" customHeight="1" x14ac:dyDescent="0.2">
      <c r="A104" s="1"/>
      <c r="B104" s="1"/>
      <c r="C104" s="1"/>
      <c r="D104" s="1"/>
      <c r="E104" s="1"/>
    </row>
    <row r="105" spans="1:5" ht="12" customHeight="1" x14ac:dyDescent="0.2">
      <c r="A105" s="1"/>
      <c r="B105" s="1"/>
      <c r="C105" s="1"/>
      <c r="D105" s="1"/>
      <c r="E105" s="1"/>
    </row>
    <row r="106" spans="1:5" ht="12" customHeight="1" x14ac:dyDescent="0.2">
      <c r="A106" s="1"/>
      <c r="B106" s="1"/>
      <c r="C106" s="1"/>
      <c r="D106" s="1"/>
      <c r="E106" s="1"/>
    </row>
    <row r="107" spans="1:5" ht="12" customHeight="1" x14ac:dyDescent="0.2">
      <c r="A107" s="1"/>
      <c r="B107" s="1"/>
      <c r="C107" s="1"/>
      <c r="D107" s="1"/>
      <c r="E107" s="1"/>
    </row>
    <row r="108" spans="1:5" ht="12" customHeight="1" x14ac:dyDescent="0.2">
      <c r="A108" s="1"/>
      <c r="B108" s="1"/>
      <c r="C108" s="1"/>
      <c r="D108" s="1"/>
      <c r="E108" s="1"/>
    </row>
    <row r="109" spans="1:5" ht="12" customHeight="1" x14ac:dyDescent="0.2">
      <c r="A109" s="1"/>
      <c r="B109" s="1"/>
      <c r="C109" s="1"/>
      <c r="D109" s="1"/>
      <c r="E109" s="1"/>
    </row>
    <row r="110" spans="1:5" ht="12" customHeight="1" x14ac:dyDescent="0.2">
      <c r="A110" s="1"/>
      <c r="B110" s="1"/>
      <c r="C110" s="1"/>
      <c r="D110" s="1"/>
      <c r="E110" s="1"/>
    </row>
    <row r="111" spans="1:5" ht="12" customHeight="1" x14ac:dyDescent="0.2">
      <c r="A111" s="1"/>
      <c r="B111" s="1"/>
      <c r="C111" s="1"/>
      <c r="D111" s="1"/>
      <c r="E111" s="1"/>
    </row>
    <row r="112" spans="1:5" ht="12" customHeight="1" x14ac:dyDescent="0.2">
      <c r="A112" s="1"/>
      <c r="B112" s="1"/>
      <c r="C112" s="1"/>
      <c r="D112" s="1"/>
      <c r="E112" s="1"/>
    </row>
    <row r="113" spans="1:5" ht="12" customHeight="1" x14ac:dyDescent="0.2">
      <c r="A113" s="1"/>
      <c r="B113" s="1"/>
      <c r="C113" s="1"/>
      <c r="D113" s="1"/>
      <c r="E113" s="1"/>
    </row>
    <row r="114" spans="1:5" ht="12" customHeight="1" x14ac:dyDescent="0.2">
      <c r="A114" s="1"/>
      <c r="B114" s="1"/>
      <c r="C114" s="1"/>
      <c r="D114" s="1"/>
      <c r="E114" s="1"/>
    </row>
  </sheetData>
  <mergeCells count="16">
    <mergeCell ref="E65:E66"/>
    <mergeCell ref="E70:E71"/>
    <mergeCell ref="E73:E74"/>
    <mergeCell ref="E57:E58"/>
    <mergeCell ref="A1:E1"/>
    <mergeCell ref="A2:E2"/>
    <mergeCell ref="E25:E27"/>
    <mergeCell ref="E31:E32"/>
    <mergeCell ref="E34:E35"/>
    <mergeCell ref="E54:E55"/>
    <mergeCell ref="E37:E38"/>
    <mergeCell ref="E40:E41"/>
    <mergeCell ref="E43:E44"/>
    <mergeCell ref="E47:E48"/>
    <mergeCell ref="E50:E51"/>
    <mergeCell ref="E60:E61"/>
  </mergeCells>
  <pageMargins left="1.1023622047244095" right="0.31496062992125984" top="0.35433070866141736" bottom="0.15748031496062992" header="0.31496062992125984" footer="0.31496062992125984"/>
  <pageSetup scale="8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E890C-465E-42BB-881B-55147CA54E77}">
  <sheetPr>
    <tabColor theme="0" tint="-0.34998626667073579"/>
  </sheetPr>
  <dimension ref="A1:N43"/>
  <sheetViews>
    <sheetView showGridLines="0" tabSelected="1" zoomScale="86" zoomScaleNormal="86" workbookViewId="0">
      <selection activeCell="H17" sqref="H17"/>
    </sheetView>
  </sheetViews>
  <sheetFormatPr baseColWidth="10" defaultRowHeight="14.25" x14ac:dyDescent="0.2"/>
  <cols>
    <col min="1" max="1" width="13.85546875" style="59" customWidth="1"/>
    <col min="2" max="2" width="22.85546875" style="59" bestFit="1" customWidth="1"/>
    <col min="3" max="3" width="21.28515625" style="59" bestFit="1" customWidth="1"/>
    <col min="4" max="4" width="22.85546875" style="59" bestFit="1" customWidth="1"/>
    <col min="5" max="6" width="11.42578125" style="59"/>
    <col min="7" max="7" width="17.42578125" style="59" customWidth="1"/>
    <col min="8" max="8" width="27.28515625" style="59" customWidth="1"/>
    <col min="9" max="9" width="13" style="59" hidden="1" customWidth="1"/>
    <col min="10" max="12" width="14.7109375" style="59" hidden="1" customWidth="1"/>
    <col min="13" max="15" width="0" style="59" hidden="1" customWidth="1"/>
    <col min="16" max="237" width="11.42578125" style="59"/>
    <col min="238" max="238" width="33.5703125" style="59" customWidth="1"/>
    <col min="239" max="239" width="4.85546875" style="59" customWidth="1"/>
    <col min="240" max="240" width="16" style="59" customWidth="1"/>
    <col min="241" max="241" width="0.85546875" style="59" customWidth="1"/>
    <col min="242" max="242" width="15.28515625" style="59" customWidth="1"/>
    <col min="243" max="243" width="5" style="59" customWidth="1"/>
    <col min="244" max="244" width="9.140625" style="59" customWidth="1"/>
    <col min="245" max="245" width="1" style="59" customWidth="1"/>
    <col min="246" max="246" width="14.85546875" style="59" bestFit="1" customWidth="1"/>
    <col min="247" max="247" width="10.42578125" style="59" customWidth="1"/>
    <col min="248" max="248" width="13.28515625" style="59" bestFit="1" customWidth="1"/>
    <col min="249" max="249" width="12.28515625" style="59" bestFit="1" customWidth="1"/>
    <col min="250" max="251" width="13.28515625" style="59" bestFit="1" customWidth="1"/>
    <col min="252" max="493" width="11.42578125" style="59"/>
    <col min="494" max="494" width="33.5703125" style="59" customWidth="1"/>
    <col min="495" max="495" width="4.85546875" style="59" customWidth="1"/>
    <col min="496" max="496" width="16" style="59" customWidth="1"/>
    <col min="497" max="497" width="0.85546875" style="59" customWidth="1"/>
    <col min="498" max="498" width="15.28515625" style="59" customWidth="1"/>
    <col min="499" max="499" width="5" style="59" customWidth="1"/>
    <col min="500" max="500" width="9.140625" style="59" customWidth="1"/>
    <col min="501" max="501" width="1" style="59" customWidth="1"/>
    <col min="502" max="502" width="14.85546875" style="59" bestFit="1" customWidth="1"/>
    <col min="503" max="503" width="10.42578125" style="59" customWidth="1"/>
    <col min="504" max="504" width="13.28515625" style="59" bestFit="1" customWidth="1"/>
    <col min="505" max="505" width="12.28515625" style="59" bestFit="1" customWidth="1"/>
    <col min="506" max="507" width="13.28515625" style="59" bestFit="1" customWidth="1"/>
    <col min="508" max="749" width="11.42578125" style="59"/>
    <col min="750" max="750" width="33.5703125" style="59" customWidth="1"/>
    <col min="751" max="751" width="4.85546875" style="59" customWidth="1"/>
    <col min="752" max="752" width="16" style="59" customWidth="1"/>
    <col min="753" max="753" width="0.85546875" style="59" customWidth="1"/>
    <col min="754" max="754" width="15.28515625" style="59" customWidth="1"/>
    <col min="755" max="755" width="5" style="59" customWidth="1"/>
    <col min="756" max="756" width="9.140625" style="59" customWidth="1"/>
    <col min="757" max="757" width="1" style="59" customWidth="1"/>
    <col min="758" max="758" width="14.85546875" style="59" bestFit="1" customWidth="1"/>
    <col min="759" max="759" width="10.42578125" style="59" customWidth="1"/>
    <col min="760" max="760" width="13.28515625" style="59" bestFit="1" customWidth="1"/>
    <col min="761" max="761" width="12.28515625" style="59" bestFit="1" customWidth="1"/>
    <col min="762" max="763" width="13.28515625" style="59" bestFit="1" customWidth="1"/>
    <col min="764" max="1005" width="11.42578125" style="59"/>
    <col min="1006" max="1006" width="33.5703125" style="59" customWidth="1"/>
    <col min="1007" max="1007" width="4.85546875" style="59" customWidth="1"/>
    <col min="1008" max="1008" width="16" style="59" customWidth="1"/>
    <col min="1009" max="1009" width="0.85546875" style="59" customWidth="1"/>
    <col min="1010" max="1010" width="15.28515625" style="59" customWidth="1"/>
    <col min="1011" max="1011" width="5" style="59" customWidth="1"/>
    <col min="1012" max="1012" width="9.140625" style="59" customWidth="1"/>
    <col min="1013" max="1013" width="1" style="59" customWidth="1"/>
    <col min="1014" max="1014" width="14.85546875" style="59" bestFit="1" customWidth="1"/>
    <col min="1015" max="1015" width="10.42578125" style="59" customWidth="1"/>
    <col min="1016" max="1016" width="13.28515625" style="59" bestFit="1" customWidth="1"/>
    <col min="1017" max="1017" width="12.28515625" style="59" bestFit="1" customWidth="1"/>
    <col min="1018" max="1019" width="13.28515625" style="59" bestFit="1" customWidth="1"/>
    <col min="1020" max="1261" width="11.42578125" style="59"/>
    <col min="1262" max="1262" width="33.5703125" style="59" customWidth="1"/>
    <col min="1263" max="1263" width="4.85546875" style="59" customWidth="1"/>
    <col min="1264" max="1264" width="16" style="59" customWidth="1"/>
    <col min="1265" max="1265" width="0.85546875" style="59" customWidth="1"/>
    <col min="1266" max="1266" width="15.28515625" style="59" customWidth="1"/>
    <col min="1267" max="1267" width="5" style="59" customWidth="1"/>
    <col min="1268" max="1268" width="9.140625" style="59" customWidth="1"/>
    <col min="1269" max="1269" width="1" style="59" customWidth="1"/>
    <col min="1270" max="1270" width="14.85546875" style="59" bestFit="1" customWidth="1"/>
    <col min="1271" max="1271" width="10.42578125" style="59" customWidth="1"/>
    <col min="1272" max="1272" width="13.28515625" style="59" bestFit="1" customWidth="1"/>
    <col min="1273" max="1273" width="12.28515625" style="59" bestFit="1" customWidth="1"/>
    <col min="1274" max="1275" width="13.28515625" style="59" bestFit="1" customWidth="1"/>
    <col min="1276" max="1517" width="11.42578125" style="59"/>
    <col min="1518" max="1518" width="33.5703125" style="59" customWidth="1"/>
    <col min="1519" max="1519" width="4.85546875" style="59" customWidth="1"/>
    <col min="1520" max="1520" width="16" style="59" customWidth="1"/>
    <col min="1521" max="1521" width="0.85546875" style="59" customWidth="1"/>
    <col min="1522" max="1522" width="15.28515625" style="59" customWidth="1"/>
    <col min="1523" max="1523" width="5" style="59" customWidth="1"/>
    <col min="1524" max="1524" width="9.140625" style="59" customWidth="1"/>
    <col min="1525" max="1525" width="1" style="59" customWidth="1"/>
    <col min="1526" max="1526" width="14.85546875" style="59" bestFit="1" customWidth="1"/>
    <col min="1527" max="1527" width="10.42578125" style="59" customWidth="1"/>
    <col min="1528" max="1528" width="13.28515625" style="59" bestFit="1" customWidth="1"/>
    <col min="1529" max="1529" width="12.28515625" style="59" bestFit="1" customWidth="1"/>
    <col min="1530" max="1531" width="13.28515625" style="59" bestFit="1" customWidth="1"/>
    <col min="1532" max="1773" width="11.42578125" style="59"/>
    <col min="1774" max="1774" width="33.5703125" style="59" customWidth="1"/>
    <col min="1775" max="1775" width="4.85546875" style="59" customWidth="1"/>
    <col min="1776" max="1776" width="16" style="59" customWidth="1"/>
    <col min="1777" max="1777" width="0.85546875" style="59" customWidth="1"/>
    <col min="1778" max="1778" width="15.28515625" style="59" customWidth="1"/>
    <col min="1779" max="1779" width="5" style="59" customWidth="1"/>
    <col min="1780" max="1780" width="9.140625" style="59" customWidth="1"/>
    <col min="1781" max="1781" width="1" style="59" customWidth="1"/>
    <col min="1782" max="1782" width="14.85546875" style="59" bestFit="1" customWidth="1"/>
    <col min="1783" max="1783" width="10.42578125" style="59" customWidth="1"/>
    <col min="1784" max="1784" width="13.28515625" style="59" bestFit="1" customWidth="1"/>
    <col min="1785" max="1785" width="12.28515625" style="59" bestFit="1" customWidth="1"/>
    <col min="1786" max="1787" width="13.28515625" style="59" bestFit="1" customWidth="1"/>
    <col min="1788" max="2029" width="11.42578125" style="59"/>
    <col min="2030" max="2030" width="33.5703125" style="59" customWidth="1"/>
    <col min="2031" max="2031" width="4.85546875" style="59" customWidth="1"/>
    <col min="2032" max="2032" width="16" style="59" customWidth="1"/>
    <col min="2033" max="2033" width="0.85546875" style="59" customWidth="1"/>
    <col min="2034" max="2034" width="15.28515625" style="59" customWidth="1"/>
    <col min="2035" max="2035" width="5" style="59" customWidth="1"/>
    <col min="2036" max="2036" width="9.140625" style="59" customWidth="1"/>
    <col min="2037" max="2037" width="1" style="59" customWidth="1"/>
    <col min="2038" max="2038" width="14.85546875" style="59" bestFit="1" customWidth="1"/>
    <col min="2039" max="2039" width="10.42578125" style="59" customWidth="1"/>
    <col min="2040" max="2040" width="13.28515625" style="59" bestFit="1" customWidth="1"/>
    <col min="2041" max="2041" width="12.28515625" style="59" bestFit="1" customWidth="1"/>
    <col min="2042" max="2043" width="13.28515625" style="59" bestFit="1" customWidth="1"/>
    <col min="2044" max="2285" width="11.42578125" style="59"/>
    <col min="2286" max="2286" width="33.5703125" style="59" customWidth="1"/>
    <col min="2287" max="2287" width="4.85546875" style="59" customWidth="1"/>
    <col min="2288" max="2288" width="16" style="59" customWidth="1"/>
    <col min="2289" max="2289" width="0.85546875" style="59" customWidth="1"/>
    <col min="2290" max="2290" width="15.28515625" style="59" customWidth="1"/>
    <col min="2291" max="2291" width="5" style="59" customWidth="1"/>
    <col min="2292" max="2292" width="9.140625" style="59" customWidth="1"/>
    <col min="2293" max="2293" width="1" style="59" customWidth="1"/>
    <col min="2294" max="2294" width="14.85546875" style="59" bestFit="1" customWidth="1"/>
    <col min="2295" max="2295" width="10.42578125" style="59" customWidth="1"/>
    <col min="2296" max="2296" width="13.28515625" style="59" bestFit="1" customWidth="1"/>
    <col min="2297" max="2297" width="12.28515625" style="59" bestFit="1" customWidth="1"/>
    <col min="2298" max="2299" width="13.28515625" style="59" bestFit="1" customWidth="1"/>
    <col min="2300" max="2541" width="11.42578125" style="59"/>
    <col min="2542" max="2542" width="33.5703125" style="59" customWidth="1"/>
    <col min="2543" max="2543" width="4.85546875" style="59" customWidth="1"/>
    <col min="2544" max="2544" width="16" style="59" customWidth="1"/>
    <col min="2545" max="2545" width="0.85546875" style="59" customWidth="1"/>
    <col min="2546" max="2546" width="15.28515625" style="59" customWidth="1"/>
    <col min="2547" max="2547" width="5" style="59" customWidth="1"/>
    <col min="2548" max="2548" width="9.140625" style="59" customWidth="1"/>
    <col min="2549" max="2549" width="1" style="59" customWidth="1"/>
    <col min="2550" max="2550" width="14.85546875" style="59" bestFit="1" customWidth="1"/>
    <col min="2551" max="2551" width="10.42578125" style="59" customWidth="1"/>
    <col min="2552" max="2552" width="13.28515625" style="59" bestFit="1" customWidth="1"/>
    <col min="2553" max="2553" width="12.28515625" style="59" bestFit="1" customWidth="1"/>
    <col min="2554" max="2555" width="13.28515625" style="59" bestFit="1" customWidth="1"/>
    <col min="2556" max="2797" width="11.42578125" style="59"/>
    <col min="2798" max="2798" width="33.5703125" style="59" customWidth="1"/>
    <col min="2799" max="2799" width="4.85546875" style="59" customWidth="1"/>
    <col min="2800" max="2800" width="16" style="59" customWidth="1"/>
    <col min="2801" max="2801" width="0.85546875" style="59" customWidth="1"/>
    <col min="2802" max="2802" width="15.28515625" style="59" customWidth="1"/>
    <col min="2803" max="2803" width="5" style="59" customWidth="1"/>
    <col min="2804" max="2804" width="9.140625" style="59" customWidth="1"/>
    <col min="2805" max="2805" width="1" style="59" customWidth="1"/>
    <col min="2806" max="2806" width="14.85546875" style="59" bestFit="1" customWidth="1"/>
    <col min="2807" max="2807" width="10.42578125" style="59" customWidth="1"/>
    <col min="2808" max="2808" width="13.28515625" style="59" bestFit="1" customWidth="1"/>
    <col min="2809" max="2809" width="12.28515625" style="59" bestFit="1" customWidth="1"/>
    <col min="2810" max="2811" width="13.28515625" style="59" bestFit="1" customWidth="1"/>
    <col min="2812" max="3053" width="11.42578125" style="59"/>
    <col min="3054" max="3054" width="33.5703125" style="59" customWidth="1"/>
    <col min="3055" max="3055" width="4.85546875" style="59" customWidth="1"/>
    <col min="3056" max="3056" width="16" style="59" customWidth="1"/>
    <col min="3057" max="3057" width="0.85546875" style="59" customWidth="1"/>
    <col min="3058" max="3058" width="15.28515625" style="59" customWidth="1"/>
    <col min="3059" max="3059" width="5" style="59" customWidth="1"/>
    <col min="3060" max="3060" width="9.140625" style="59" customWidth="1"/>
    <col min="3061" max="3061" width="1" style="59" customWidth="1"/>
    <col min="3062" max="3062" width="14.85546875" style="59" bestFit="1" customWidth="1"/>
    <col min="3063" max="3063" width="10.42578125" style="59" customWidth="1"/>
    <col min="3064" max="3064" width="13.28515625" style="59" bestFit="1" customWidth="1"/>
    <col min="3065" max="3065" width="12.28515625" style="59" bestFit="1" customWidth="1"/>
    <col min="3066" max="3067" width="13.28515625" style="59" bestFit="1" customWidth="1"/>
    <col min="3068" max="3309" width="11.42578125" style="59"/>
    <col min="3310" max="3310" width="33.5703125" style="59" customWidth="1"/>
    <col min="3311" max="3311" width="4.85546875" style="59" customWidth="1"/>
    <col min="3312" max="3312" width="16" style="59" customWidth="1"/>
    <col min="3313" max="3313" width="0.85546875" style="59" customWidth="1"/>
    <col min="3314" max="3314" width="15.28515625" style="59" customWidth="1"/>
    <col min="3315" max="3315" width="5" style="59" customWidth="1"/>
    <col min="3316" max="3316" width="9.140625" style="59" customWidth="1"/>
    <col min="3317" max="3317" width="1" style="59" customWidth="1"/>
    <col min="3318" max="3318" width="14.85546875" style="59" bestFit="1" customWidth="1"/>
    <col min="3319" max="3319" width="10.42578125" style="59" customWidth="1"/>
    <col min="3320" max="3320" width="13.28515625" style="59" bestFit="1" customWidth="1"/>
    <col min="3321" max="3321" width="12.28515625" style="59" bestFit="1" customWidth="1"/>
    <col min="3322" max="3323" width="13.28515625" style="59" bestFit="1" customWidth="1"/>
    <col min="3324" max="3565" width="11.42578125" style="59"/>
    <col min="3566" max="3566" width="33.5703125" style="59" customWidth="1"/>
    <col min="3567" max="3567" width="4.85546875" style="59" customWidth="1"/>
    <col min="3568" max="3568" width="16" style="59" customWidth="1"/>
    <col min="3569" max="3569" width="0.85546875" style="59" customWidth="1"/>
    <col min="3570" max="3570" width="15.28515625" style="59" customWidth="1"/>
    <col min="3571" max="3571" width="5" style="59" customWidth="1"/>
    <col min="3572" max="3572" width="9.140625" style="59" customWidth="1"/>
    <col min="3573" max="3573" width="1" style="59" customWidth="1"/>
    <col min="3574" max="3574" width="14.85546875" style="59" bestFit="1" customWidth="1"/>
    <col min="3575" max="3575" width="10.42578125" style="59" customWidth="1"/>
    <col min="3576" max="3576" width="13.28515625" style="59" bestFit="1" customWidth="1"/>
    <col min="3577" max="3577" width="12.28515625" style="59" bestFit="1" customWidth="1"/>
    <col min="3578" max="3579" width="13.28515625" style="59" bestFit="1" customWidth="1"/>
    <col min="3580" max="3821" width="11.42578125" style="59"/>
    <col min="3822" max="3822" width="33.5703125" style="59" customWidth="1"/>
    <col min="3823" max="3823" width="4.85546875" style="59" customWidth="1"/>
    <col min="3824" max="3824" width="16" style="59" customWidth="1"/>
    <col min="3825" max="3825" width="0.85546875" style="59" customWidth="1"/>
    <col min="3826" max="3826" width="15.28515625" style="59" customWidth="1"/>
    <col min="3827" max="3827" width="5" style="59" customWidth="1"/>
    <col min="3828" max="3828" width="9.140625" style="59" customWidth="1"/>
    <col min="3829" max="3829" width="1" style="59" customWidth="1"/>
    <col min="3830" max="3830" width="14.85546875" style="59" bestFit="1" customWidth="1"/>
    <col min="3831" max="3831" width="10.42578125" style="59" customWidth="1"/>
    <col min="3832" max="3832" width="13.28515625" style="59" bestFit="1" customWidth="1"/>
    <col min="3833" max="3833" width="12.28515625" style="59" bestFit="1" customWidth="1"/>
    <col min="3834" max="3835" width="13.28515625" style="59" bestFit="1" customWidth="1"/>
    <col min="3836" max="4077" width="11.42578125" style="59"/>
    <col min="4078" max="4078" width="33.5703125" style="59" customWidth="1"/>
    <col min="4079" max="4079" width="4.85546875" style="59" customWidth="1"/>
    <col min="4080" max="4080" width="16" style="59" customWidth="1"/>
    <col min="4081" max="4081" width="0.85546875" style="59" customWidth="1"/>
    <col min="4082" max="4082" width="15.28515625" style="59" customWidth="1"/>
    <col min="4083" max="4083" width="5" style="59" customWidth="1"/>
    <col min="4084" max="4084" width="9.140625" style="59" customWidth="1"/>
    <col min="4085" max="4085" width="1" style="59" customWidth="1"/>
    <col min="4086" max="4086" width="14.85546875" style="59" bestFit="1" customWidth="1"/>
    <col min="4087" max="4087" width="10.42578125" style="59" customWidth="1"/>
    <col min="4088" max="4088" width="13.28515625" style="59" bestFit="1" customWidth="1"/>
    <col min="4089" max="4089" width="12.28515625" style="59" bestFit="1" customWidth="1"/>
    <col min="4090" max="4091" width="13.28515625" style="59" bestFit="1" customWidth="1"/>
    <col min="4092" max="4333" width="11.42578125" style="59"/>
    <col min="4334" max="4334" width="33.5703125" style="59" customWidth="1"/>
    <col min="4335" max="4335" width="4.85546875" style="59" customWidth="1"/>
    <col min="4336" max="4336" width="16" style="59" customWidth="1"/>
    <col min="4337" max="4337" width="0.85546875" style="59" customWidth="1"/>
    <col min="4338" max="4338" width="15.28515625" style="59" customWidth="1"/>
    <col min="4339" max="4339" width="5" style="59" customWidth="1"/>
    <col min="4340" max="4340" width="9.140625" style="59" customWidth="1"/>
    <col min="4341" max="4341" width="1" style="59" customWidth="1"/>
    <col min="4342" max="4342" width="14.85546875" style="59" bestFit="1" customWidth="1"/>
    <col min="4343" max="4343" width="10.42578125" style="59" customWidth="1"/>
    <col min="4344" max="4344" width="13.28515625" style="59" bestFit="1" customWidth="1"/>
    <col min="4345" max="4345" width="12.28515625" style="59" bestFit="1" customWidth="1"/>
    <col min="4346" max="4347" width="13.28515625" style="59" bestFit="1" customWidth="1"/>
    <col min="4348" max="4589" width="11.42578125" style="59"/>
    <col min="4590" max="4590" width="33.5703125" style="59" customWidth="1"/>
    <col min="4591" max="4591" width="4.85546875" style="59" customWidth="1"/>
    <col min="4592" max="4592" width="16" style="59" customWidth="1"/>
    <col min="4593" max="4593" width="0.85546875" style="59" customWidth="1"/>
    <col min="4594" max="4594" width="15.28515625" style="59" customWidth="1"/>
    <col min="4595" max="4595" width="5" style="59" customWidth="1"/>
    <col min="4596" max="4596" width="9.140625" style="59" customWidth="1"/>
    <col min="4597" max="4597" width="1" style="59" customWidth="1"/>
    <col min="4598" max="4598" width="14.85546875" style="59" bestFit="1" customWidth="1"/>
    <col min="4599" max="4599" width="10.42578125" style="59" customWidth="1"/>
    <col min="4600" max="4600" width="13.28515625" style="59" bestFit="1" customWidth="1"/>
    <col min="4601" max="4601" width="12.28515625" style="59" bestFit="1" customWidth="1"/>
    <col min="4602" max="4603" width="13.28515625" style="59" bestFit="1" customWidth="1"/>
    <col min="4604" max="4845" width="11.42578125" style="59"/>
    <col min="4846" max="4846" width="33.5703125" style="59" customWidth="1"/>
    <col min="4847" max="4847" width="4.85546875" style="59" customWidth="1"/>
    <col min="4848" max="4848" width="16" style="59" customWidth="1"/>
    <col min="4849" max="4849" width="0.85546875" style="59" customWidth="1"/>
    <col min="4850" max="4850" width="15.28515625" style="59" customWidth="1"/>
    <col min="4851" max="4851" width="5" style="59" customWidth="1"/>
    <col min="4852" max="4852" width="9.140625" style="59" customWidth="1"/>
    <col min="4853" max="4853" width="1" style="59" customWidth="1"/>
    <col min="4854" max="4854" width="14.85546875" style="59" bestFit="1" customWidth="1"/>
    <col min="4855" max="4855" width="10.42578125" style="59" customWidth="1"/>
    <col min="4856" max="4856" width="13.28515625" style="59" bestFit="1" customWidth="1"/>
    <col min="4857" max="4857" width="12.28515625" style="59" bestFit="1" customWidth="1"/>
    <col min="4858" max="4859" width="13.28515625" style="59" bestFit="1" customWidth="1"/>
    <col min="4860" max="5101" width="11.42578125" style="59"/>
    <col min="5102" max="5102" width="33.5703125" style="59" customWidth="1"/>
    <col min="5103" max="5103" width="4.85546875" style="59" customWidth="1"/>
    <col min="5104" max="5104" width="16" style="59" customWidth="1"/>
    <col min="5105" max="5105" width="0.85546875" style="59" customWidth="1"/>
    <col min="5106" max="5106" width="15.28515625" style="59" customWidth="1"/>
    <col min="5107" max="5107" width="5" style="59" customWidth="1"/>
    <col min="5108" max="5108" width="9.140625" style="59" customWidth="1"/>
    <col min="5109" max="5109" width="1" style="59" customWidth="1"/>
    <col min="5110" max="5110" width="14.85546875" style="59" bestFit="1" customWidth="1"/>
    <col min="5111" max="5111" width="10.42578125" style="59" customWidth="1"/>
    <col min="5112" max="5112" width="13.28515625" style="59" bestFit="1" customWidth="1"/>
    <col min="5113" max="5113" width="12.28515625" style="59" bestFit="1" customWidth="1"/>
    <col min="5114" max="5115" width="13.28515625" style="59" bestFit="1" customWidth="1"/>
    <col min="5116" max="5357" width="11.42578125" style="59"/>
    <col min="5358" max="5358" width="33.5703125" style="59" customWidth="1"/>
    <col min="5359" max="5359" width="4.85546875" style="59" customWidth="1"/>
    <col min="5360" max="5360" width="16" style="59" customWidth="1"/>
    <col min="5361" max="5361" width="0.85546875" style="59" customWidth="1"/>
    <col min="5362" max="5362" width="15.28515625" style="59" customWidth="1"/>
    <col min="5363" max="5363" width="5" style="59" customWidth="1"/>
    <col min="5364" max="5364" width="9.140625" style="59" customWidth="1"/>
    <col min="5365" max="5365" width="1" style="59" customWidth="1"/>
    <col min="5366" max="5366" width="14.85546875" style="59" bestFit="1" customWidth="1"/>
    <col min="5367" max="5367" width="10.42578125" style="59" customWidth="1"/>
    <col min="5368" max="5368" width="13.28515625" style="59" bestFit="1" customWidth="1"/>
    <col min="5369" max="5369" width="12.28515625" style="59" bestFit="1" customWidth="1"/>
    <col min="5370" max="5371" width="13.28515625" style="59" bestFit="1" customWidth="1"/>
    <col min="5372" max="5613" width="11.42578125" style="59"/>
    <col min="5614" max="5614" width="33.5703125" style="59" customWidth="1"/>
    <col min="5615" max="5615" width="4.85546875" style="59" customWidth="1"/>
    <col min="5616" max="5616" width="16" style="59" customWidth="1"/>
    <col min="5617" max="5617" width="0.85546875" style="59" customWidth="1"/>
    <col min="5618" max="5618" width="15.28515625" style="59" customWidth="1"/>
    <col min="5619" max="5619" width="5" style="59" customWidth="1"/>
    <col min="5620" max="5620" width="9.140625" style="59" customWidth="1"/>
    <col min="5621" max="5621" width="1" style="59" customWidth="1"/>
    <col min="5622" max="5622" width="14.85546875" style="59" bestFit="1" customWidth="1"/>
    <col min="5623" max="5623" width="10.42578125" style="59" customWidth="1"/>
    <col min="5624" max="5624" width="13.28515625" style="59" bestFit="1" customWidth="1"/>
    <col min="5625" max="5625" width="12.28515625" style="59" bestFit="1" customWidth="1"/>
    <col min="5626" max="5627" width="13.28515625" style="59" bestFit="1" customWidth="1"/>
    <col min="5628" max="5869" width="11.42578125" style="59"/>
    <col min="5870" max="5870" width="33.5703125" style="59" customWidth="1"/>
    <col min="5871" max="5871" width="4.85546875" style="59" customWidth="1"/>
    <col min="5872" max="5872" width="16" style="59" customWidth="1"/>
    <col min="5873" max="5873" width="0.85546875" style="59" customWidth="1"/>
    <col min="5874" max="5874" width="15.28515625" style="59" customWidth="1"/>
    <col min="5875" max="5875" width="5" style="59" customWidth="1"/>
    <col min="5876" max="5876" width="9.140625" style="59" customWidth="1"/>
    <col min="5877" max="5877" width="1" style="59" customWidth="1"/>
    <col min="5878" max="5878" width="14.85546875" style="59" bestFit="1" customWidth="1"/>
    <col min="5879" max="5879" width="10.42578125" style="59" customWidth="1"/>
    <col min="5880" max="5880" width="13.28515625" style="59" bestFit="1" customWidth="1"/>
    <col min="5881" max="5881" width="12.28515625" style="59" bestFit="1" customWidth="1"/>
    <col min="5882" max="5883" width="13.28515625" style="59" bestFit="1" customWidth="1"/>
    <col min="5884" max="6125" width="11.42578125" style="59"/>
    <col min="6126" max="6126" width="33.5703125" style="59" customWidth="1"/>
    <col min="6127" max="6127" width="4.85546875" style="59" customWidth="1"/>
    <col min="6128" max="6128" width="16" style="59" customWidth="1"/>
    <col min="6129" max="6129" width="0.85546875" style="59" customWidth="1"/>
    <col min="6130" max="6130" width="15.28515625" style="59" customWidth="1"/>
    <col min="6131" max="6131" width="5" style="59" customWidth="1"/>
    <col min="6132" max="6132" width="9.140625" style="59" customWidth="1"/>
    <col min="6133" max="6133" width="1" style="59" customWidth="1"/>
    <col min="6134" max="6134" width="14.85546875" style="59" bestFit="1" customWidth="1"/>
    <col min="6135" max="6135" width="10.42578125" style="59" customWidth="1"/>
    <col min="6136" max="6136" width="13.28515625" style="59" bestFit="1" customWidth="1"/>
    <col min="6137" max="6137" width="12.28515625" style="59" bestFit="1" customWidth="1"/>
    <col min="6138" max="6139" width="13.28515625" style="59" bestFit="1" customWidth="1"/>
    <col min="6140" max="6381" width="11.42578125" style="59"/>
    <col min="6382" max="6382" width="33.5703125" style="59" customWidth="1"/>
    <col min="6383" max="6383" width="4.85546875" style="59" customWidth="1"/>
    <col min="6384" max="6384" width="16" style="59" customWidth="1"/>
    <col min="6385" max="6385" width="0.85546875" style="59" customWidth="1"/>
    <col min="6386" max="6386" width="15.28515625" style="59" customWidth="1"/>
    <col min="6387" max="6387" width="5" style="59" customWidth="1"/>
    <col min="6388" max="6388" width="9.140625" style="59" customWidth="1"/>
    <col min="6389" max="6389" width="1" style="59" customWidth="1"/>
    <col min="6390" max="6390" width="14.85546875" style="59" bestFit="1" customWidth="1"/>
    <col min="6391" max="6391" width="10.42578125" style="59" customWidth="1"/>
    <col min="6392" max="6392" width="13.28515625" style="59" bestFit="1" customWidth="1"/>
    <col min="6393" max="6393" width="12.28515625" style="59" bestFit="1" customWidth="1"/>
    <col min="6394" max="6395" width="13.28515625" style="59" bestFit="1" customWidth="1"/>
    <col min="6396" max="6637" width="11.42578125" style="59"/>
    <col min="6638" max="6638" width="33.5703125" style="59" customWidth="1"/>
    <col min="6639" max="6639" width="4.85546875" style="59" customWidth="1"/>
    <col min="6640" max="6640" width="16" style="59" customWidth="1"/>
    <col min="6641" max="6641" width="0.85546875" style="59" customWidth="1"/>
    <col min="6642" max="6642" width="15.28515625" style="59" customWidth="1"/>
    <col min="6643" max="6643" width="5" style="59" customWidth="1"/>
    <col min="6644" max="6644" width="9.140625" style="59" customWidth="1"/>
    <col min="6645" max="6645" width="1" style="59" customWidth="1"/>
    <col min="6646" max="6646" width="14.85546875" style="59" bestFit="1" customWidth="1"/>
    <col min="6647" max="6647" width="10.42578125" style="59" customWidth="1"/>
    <col min="6648" max="6648" width="13.28515625" style="59" bestFit="1" customWidth="1"/>
    <col min="6649" max="6649" width="12.28515625" style="59" bestFit="1" customWidth="1"/>
    <col min="6650" max="6651" width="13.28515625" style="59" bestFit="1" customWidth="1"/>
    <col min="6652" max="6893" width="11.42578125" style="59"/>
    <col min="6894" max="6894" width="33.5703125" style="59" customWidth="1"/>
    <col min="6895" max="6895" width="4.85546875" style="59" customWidth="1"/>
    <col min="6896" max="6896" width="16" style="59" customWidth="1"/>
    <col min="6897" max="6897" width="0.85546875" style="59" customWidth="1"/>
    <col min="6898" max="6898" width="15.28515625" style="59" customWidth="1"/>
    <col min="6899" max="6899" width="5" style="59" customWidth="1"/>
    <col min="6900" max="6900" width="9.140625" style="59" customWidth="1"/>
    <col min="6901" max="6901" width="1" style="59" customWidth="1"/>
    <col min="6902" max="6902" width="14.85546875" style="59" bestFit="1" customWidth="1"/>
    <col min="6903" max="6903" width="10.42578125" style="59" customWidth="1"/>
    <col min="6904" max="6904" width="13.28515625" style="59" bestFit="1" customWidth="1"/>
    <col min="6905" max="6905" width="12.28515625" style="59" bestFit="1" customWidth="1"/>
    <col min="6906" max="6907" width="13.28515625" style="59" bestFit="1" customWidth="1"/>
    <col min="6908" max="7149" width="11.42578125" style="59"/>
    <col min="7150" max="7150" width="33.5703125" style="59" customWidth="1"/>
    <col min="7151" max="7151" width="4.85546875" style="59" customWidth="1"/>
    <col min="7152" max="7152" width="16" style="59" customWidth="1"/>
    <col min="7153" max="7153" width="0.85546875" style="59" customWidth="1"/>
    <col min="7154" max="7154" width="15.28515625" style="59" customWidth="1"/>
    <col min="7155" max="7155" width="5" style="59" customWidth="1"/>
    <col min="7156" max="7156" width="9.140625" style="59" customWidth="1"/>
    <col min="7157" max="7157" width="1" style="59" customWidth="1"/>
    <col min="7158" max="7158" width="14.85546875" style="59" bestFit="1" customWidth="1"/>
    <col min="7159" max="7159" width="10.42578125" style="59" customWidth="1"/>
    <col min="7160" max="7160" width="13.28515625" style="59" bestFit="1" customWidth="1"/>
    <col min="7161" max="7161" width="12.28515625" style="59" bestFit="1" customWidth="1"/>
    <col min="7162" max="7163" width="13.28515625" style="59" bestFit="1" customWidth="1"/>
    <col min="7164" max="7405" width="11.42578125" style="59"/>
    <col min="7406" max="7406" width="33.5703125" style="59" customWidth="1"/>
    <col min="7407" max="7407" width="4.85546875" style="59" customWidth="1"/>
    <col min="7408" max="7408" width="16" style="59" customWidth="1"/>
    <col min="7409" max="7409" width="0.85546875" style="59" customWidth="1"/>
    <col min="7410" max="7410" width="15.28515625" style="59" customWidth="1"/>
    <col min="7411" max="7411" width="5" style="59" customWidth="1"/>
    <col min="7412" max="7412" width="9.140625" style="59" customWidth="1"/>
    <col min="7413" max="7413" width="1" style="59" customWidth="1"/>
    <col min="7414" max="7414" width="14.85546875" style="59" bestFit="1" customWidth="1"/>
    <col min="7415" max="7415" width="10.42578125" style="59" customWidth="1"/>
    <col min="7416" max="7416" width="13.28515625" style="59" bestFit="1" customWidth="1"/>
    <col min="7417" max="7417" width="12.28515625" style="59" bestFit="1" customWidth="1"/>
    <col min="7418" max="7419" width="13.28515625" style="59" bestFit="1" customWidth="1"/>
    <col min="7420" max="7661" width="11.42578125" style="59"/>
    <col min="7662" max="7662" width="33.5703125" style="59" customWidth="1"/>
    <col min="7663" max="7663" width="4.85546875" style="59" customWidth="1"/>
    <col min="7664" max="7664" width="16" style="59" customWidth="1"/>
    <col min="7665" max="7665" width="0.85546875" style="59" customWidth="1"/>
    <col min="7666" max="7666" width="15.28515625" style="59" customWidth="1"/>
    <col min="7667" max="7667" width="5" style="59" customWidth="1"/>
    <col min="7668" max="7668" width="9.140625" style="59" customWidth="1"/>
    <col min="7669" max="7669" width="1" style="59" customWidth="1"/>
    <col min="7670" max="7670" width="14.85546875" style="59" bestFit="1" customWidth="1"/>
    <col min="7671" max="7671" width="10.42578125" style="59" customWidth="1"/>
    <col min="7672" max="7672" width="13.28515625" style="59" bestFit="1" customWidth="1"/>
    <col min="7673" max="7673" width="12.28515625" style="59" bestFit="1" customWidth="1"/>
    <col min="7674" max="7675" width="13.28515625" style="59" bestFit="1" customWidth="1"/>
    <col min="7676" max="7917" width="11.42578125" style="59"/>
    <col min="7918" max="7918" width="33.5703125" style="59" customWidth="1"/>
    <col min="7919" max="7919" width="4.85546875" style="59" customWidth="1"/>
    <col min="7920" max="7920" width="16" style="59" customWidth="1"/>
    <col min="7921" max="7921" width="0.85546875" style="59" customWidth="1"/>
    <col min="7922" max="7922" width="15.28515625" style="59" customWidth="1"/>
    <col min="7923" max="7923" width="5" style="59" customWidth="1"/>
    <col min="7924" max="7924" width="9.140625" style="59" customWidth="1"/>
    <col min="7925" max="7925" width="1" style="59" customWidth="1"/>
    <col min="7926" max="7926" width="14.85546875" style="59" bestFit="1" customWidth="1"/>
    <col min="7927" max="7927" width="10.42578125" style="59" customWidth="1"/>
    <col min="7928" max="7928" width="13.28515625" style="59" bestFit="1" customWidth="1"/>
    <col min="7929" max="7929" width="12.28515625" style="59" bestFit="1" customWidth="1"/>
    <col min="7930" max="7931" width="13.28515625" style="59" bestFit="1" customWidth="1"/>
    <col min="7932" max="8173" width="11.42578125" style="59"/>
    <col min="8174" max="8174" width="33.5703125" style="59" customWidth="1"/>
    <col min="8175" max="8175" width="4.85546875" style="59" customWidth="1"/>
    <col min="8176" max="8176" width="16" style="59" customWidth="1"/>
    <col min="8177" max="8177" width="0.85546875" style="59" customWidth="1"/>
    <col min="8178" max="8178" width="15.28515625" style="59" customWidth="1"/>
    <col min="8179" max="8179" width="5" style="59" customWidth="1"/>
    <col min="8180" max="8180" width="9.140625" style="59" customWidth="1"/>
    <col min="8181" max="8181" width="1" style="59" customWidth="1"/>
    <col min="8182" max="8182" width="14.85546875" style="59" bestFit="1" customWidth="1"/>
    <col min="8183" max="8183" width="10.42578125" style="59" customWidth="1"/>
    <col min="8184" max="8184" width="13.28515625" style="59" bestFit="1" customWidth="1"/>
    <col min="8185" max="8185" width="12.28515625" style="59" bestFit="1" customWidth="1"/>
    <col min="8186" max="8187" width="13.28515625" style="59" bestFit="1" customWidth="1"/>
    <col min="8188" max="8429" width="11.42578125" style="59"/>
    <col min="8430" max="8430" width="33.5703125" style="59" customWidth="1"/>
    <col min="8431" max="8431" width="4.85546875" style="59" customWidth="1"/>
    <col min="8432" max="8432" width="16" style="59" customWidth="1"/>
    <col min="8433" max="8433" width="0.85546875" style="59" customWidth="1"/>
    <col min="8434" max="8434" width="15.28515625" style="59" customWidth="1"/>
    <col min="8435" max="8435" width="5" style="59" customWidth="1"/>
    <col min="8436" max="8436" width="9.140625" style="59" customWidth="1"/>
    <col min="8437" max="8437" width="1" style="59" customWidth="1"/>
    <col min="8438" max="8438" width="14.85546875" style="59" bestFit="1" customWidth="1"/>
    <col min="8439" max="8439" width="10.42578125" style="59" customWidth="1"/>
    <col min="8440" max="8440" width="13.28515625" style="59" bestFit="1" customWidth="1"/>
    <col min="8441" max="8441" width="12.28515625" style="59" bestFit="1" customWidth="1"/>
    <col min="8442" max="8443" width="13.28515625" style="59" bestFit="1" customWidth="1"/>
    <col min="8444" max="8685" width="11.42578125" style="59"/>
    <col min="8686" max="8686" width="33.5703125" style="59" customWidth="1"/>
    <col min="8687" max="8687" width="4.85546875" style="59" customWidth="1"/>
    <col min="8688" max="8688" width="16" style="59" customWidth="1"/>
    <col min="8689" max="8689" width="0.85546875" style="59" customWidth="1"/>
    <col min="8690" max="8690" width="15.28515625" style="59" customWidth="1"/>
    <col min="8691" max="8691" width="5" style="59" customWidth="1"/>
    <col min="8692" max="8692" width="9.140625" style="59" customWidth="1"/>
    <col min="8693" max="8693" width="1" style="59" customWidth="1"/>
    <col min="8694" max="8694" width="14.85546875" style="59" bestFit="1" customWidth="1"/>
    <col min="8695" max="8695" width="10.42578125" style="59" customWidth="1"/>
    <col min="8696" max="8696" width="13.28515625" style="59" bestFit="1" customWidth="1"/>
    <col min="8697" max="8697" width="12.28515625" style="59" bestFit="1" customWidth="1"/>
    <col min="8698" max="8699" width="13.28515625" style="59" bestFit="1" customWidth="1"/>
    <col min="8700" max="8941" width="11.42578125" style="59"/>
    <col min="8942" max="8942" width="33.5703125" style="59" customWidth="1"/>
    <col min="8943" max="8943" width="4.85546875" style="59" customWidth="1"/>
    <col min="8944" max="8944" width="16" style="59" customWidth="1"/>
    <col min="8945" max="8945" width="0.85546875" style="59" customWidth="1"/>
    <col min="8946" max="8946" width="15.28515625" style="59" customWidth="1"/>
    <col min="8947" max="8947" width="5" style="59" customWidth="1"/>
    <col min="8948" max="8948" width="9.140625" style="59" customWidth="1"/>
    <col min="8949" max="8949" width="1" style="59" customWidth="1"/>
    <col min="8950" max="8950" width="14.85546875" style="59" bestFit="1" customWidth="1"/>
    <col min="8951" max="8951" width="10.42578125" style="59" customWidth="1"/>
    <col min="8952" max="8952" width="13.28515625" style="59" bestFit="1" customWidth="1"/>
    <col min="8953" max="8953" width="12.28515625" style="59" bestFit="1" customWidth="1"/>
    <col min="8954" max="8955" width="13.28515625" style="59" bestFit="1" customWidth="1"/>
    <col min="8956" max="9197" width="11.42578125" style="59"/>
    <col min="9198" max="9198" width="33.5703125" style="59" customWidth="1"/>
    <col min="9199" max="9199" width="4.85546875" style="59" customWidth="1"/>
    <col min="9200" max="9200" width="16" style="59" customWidth="1"/>
    <col min="9201" max="9201" width="0.85546875" style="59" customWidth="1"/>
    <col min="9202" max="9202" width="15.28515625" style="59" customWidth="1"/>
    <col min="9203" max="9203" width="5" style="59" customWidth="1"/>
    <col min="9204" max="9204" width="9.140625" style="59" customWidth="1"/>
    <col min="9205" max="9205" width="1" style="59" customWidth="1"/>
    <col min="9206" max="9206" width="14.85546875" style="59" bestFit="1" customWidth="1"/>
    <col min="9207" max="9207" width="10.42578125" style="59" customWidth="1"/>
    <col min="9208" max="9208" width="13.28515625" style="59" bestFit="1" customWidth="1"/>
    <col min="9209" max="9209" width="12.28515625" style="59" bestFit="1" customWidth="1"/>
    <col min="9210" max="9211" width="13.28515625" style="59" bestFit="1" customWidth="1"/>
    <col min="9212" max="9453" width="11.42578125" style="59"/>
    <col min="9454" max="9454" width="33.5703125" style="59" customWidth="1"/>
    <col min="9455" max="9455" width="4.85546875" style="59" customWidth="1"/>
    <col min="9456" max="9456" width="16" style="59" customWidth="1"/>
    <col min="9457" max="9457" width="0.85546875" style="59" customWidth="1"/>
    <col min="9458" max="9458" width="15.28515625" style="59" customWidth="1"/>
    <col min="9459" max="9459" width="5" style="59" customWidth="1"/>
    <col min="9460" max="9460" width="9.140625" style="59" customWidth="1"/>
    <col min="9461" max="9461" width="1" style="59" customWidth="1"/>
    <col min="9462" max="9462" width="14.85546875" style="59" bestFit="1" customWidth="1"/>
    <col min="9463" max="9463" width="10.42578125" style="59" customWidth="1"/>
    <col min="9464" max="9464" width="13.28515625" style="59" bestFit="1" customWidth="1"/>
    <col min="9465" max="9465" width="12.28515625" style="59" bestFit="1" customWidth="1"/>
    <col min="9466" max="9467" width="13.28515625" style="59" bestFit="1" customWidth="1"/>
    <col min="9468" max="9709" width="11.42578125" style="59"/>
    <col min="9710" max="9710" width="33.5703125" style="59" customWidth="1"/>
    <col min="9711" max="9711" width="4.85546875" style="59" customWidth="1"/>
    <col min="9712" max="9712" width="16" style="59" customWidth="1"/>
    <col min="9713" max="9713" width="0.85546875" style="59" customWidth="1"/>
    <col min="9714" max="9714" width="15.28515625" style="59" customWidth="1"/>
    <col min="9715" max="9715" width="5" style="59" customWidth="1"/>
    <col min="9716" max="9716" width="9.140625" style="59" customWidth="1"/>
    <col min="9717" max="9717" width="1" style="59" customWidth="1"/>
    <col min="9718" max="9718" width="14.85546875" style="59" bestFit="1" customWidth="1"/>
    <col min="9719" max="9719" width="10.42578125" style="59" customWidth="1"/>
    <col min="9720" max="9720" width="13.28515625" style="59" bestFit="1" customWidth="1"/>
    <col min="9721" max="9721" width="12.28515625" style="59" bestFit="1" customWidth="1"/>
    <col min="9722" max="9723" width="13.28515625" style="59" bestFit="1" customWidth="1"/>
    <col min="9724" max="9965" width="11.42578125" style="59"/>
    <col min="9966" max="9966" width="33.5703125" style="59" customWidth="1"/>
    <col min="9967" max="9967" width="4.85546875" style="59" customWidth="1"/>
    <col min="9968" max="9968" width="16" style="59" customWidth="1"/>
    <col min="9969" max="9969" width="0.85546875" style="59" customWidth="1"/>
    <col min="9970" max="9970" width="15.28515625" style="59" customWidth="1"/>
    <col min="9971" max="9971" width="5" style="59" customWidth="1"/>
    <col min="9972" max="9972" width="9.140625" style="59" customWidth="1"/>
    <col min="9973" max="9973" width="1" style="59" customWidth="1"/>
    <col min="9974" max="9974" width="14.85546875" style="59" bestFit="1" customWidth="1"/>
    <col min="9975" max="9975" width="10.42578125" style="59" customWidth="1"/>
    <col min="9976" max="9976" width="13.28515625" style="59" bestFit="1" customWidth="1"/>
    <col min="9977" max="9977" width="12.28515625" style="59" bestFit="1" customWidth="1"/>
    <col min="9978" max="9979" width="13.28515625" style="59" bestFit="1" customWidth="1"/>
    <col min="9980" max="10221" width="11.42578125" style="59"/>
    <col min="10222" max="10222" width="33.5703125" style="59" customWidth="1"/>
    <col min="10223" max="10223" width="4.85546875" style="59" customWidth="1"/>
    <col min="10224" max="10224" width="16" style="59" customWidth="1"/>
    <col min="10225" max="10225" width="0.85546875" style="59" customWidth="1"/>
    <col min="10226" max="10226" width="15.28515625" style="59" customWidth="1"/>
    <col min="10227" max="10227" width="5" style="59" customWidth="1"/>
    <col min="10228" max="10228" width="9.140625" style="59" customWidth="1"/>
    <col min="10229" max="10229" width="1" style="59" customWidth="1"/>
    <col min="10230" max="10230" width="14.85546875" style="59" bestFit="1" customWidth="1"/>
    <col min="10231" max="10231" width="10.42578125" style="59" customWidth="1"/>
    <col min="10232" max="10232" width="13.28515625" style="59" bestFit="1" customWidth="1"/>
    <col min="10233" max="10233" width="12.28515625" style="59" bestFit="1" customWidth="1"/>
    <col min="10234" max="10235" width="13.28515625" style="59" bestFit="1" customWidth="1"/>
    <col min="10236" max="10477" width="11.42578125" style="59"/>
    <col min="10478" max="10478" width="33.5703125" style="59" customWidth="1"/>
    <col min="10479" max="10479" width="4.85546875" style="59" customWidth="1"/>
    <col min="10480" max="10480" width="16" style="59" customWidth="1"/>
    <col min="10481" max="10481" width="0.85546875" style="59" customWidth="1"/>
    <col min="10482" max="10482" width="15.28515625" style="59" customWidth="1"/>
    <col min="10483" max="10483" width="5" style="59" customWidth="1"/>
    <col min="10484" max="10484" width="9.140625" style="59" customWidth="1"/>
    <col min="10485" max="10485" width="1" style="59" customWidth="1"/>
    <col min="10486" max="10486" width="14.85546875" style="59" bestFit="1" customWidth="1"/>
    <col min="10487" max="10487" width="10.42578125" style="59" customWidth="1"/>
    <col min="10488" max="10488" width="13.28515625" style="59" bestFit="1" customWidth="1"/>
    <col min="10489" max="10489" width="12.28515625" style="59" bestFit="1" customWidth="1"/>
    <col min="10490" max="10491" width="13.28515625" style="59" bestFit="1" customWidth="1"/>
    <col min="10492" max="10733" width="11.42578125" style="59"/>
    <col min="10734" max="10734" width="33.5703125" style="59" customWidth="1"/>
    <col min="10735" max="10735" width="4.85546875" style="59" customWidth="1"/>
    <col min="10736" max="10736" width="16" style="59" customWidth="1"/>
    <col min="10737" max="10737" width="0.85546875" style="59" customWidth="1"/>
    <col min="10738" max="10738" width="15.28515625" style="59" customWidth="1"/>
    <col min="10739" max="10739" width="5" style="59" customWidth="1"/>
    <col min="10740" max="10740" width="9.140625" style="59" customWidth="1"/>
    <col min="10741" max="10741" width="1" style="59" customWidth="1"/>
    <col min="10742" max="10742" width="14.85546875" style="59" bestFit="1" customWidth="1"/>
    <col min="10743" max="10743" width="10.42578125" style="59" customWidth="1"/>
    <col min="10744" max="10744" width="13.28515625" style="59" bestFit="1" customWidth="1"/>
    <col min="10745" max="10745" width="12.28515625" style="59" bestFit="1" customWidth="1"/>
    <col min="10746" max="10747" width="13.28515625" style="59" bestFit="1" customWidth="1"/>
    <col min="10748" max="10989" width="11.42578125" style="59"/>
    <col min="10990" max="10990" width="33.5703125" style="59" customWidth="1"/>
    <col min="10991" max="10991" width="4.85546875" style="59" customWidth="1"/>
    <col min="10992" max="10992" width="16" style="59" customWidth="1"/>
    <col min="10993" max="10993" width="0.85546875" style="59" customWidth="1"/>
    <col min="10994" max="10994" width="15.28515625" style="59" customWidth="1"/>
    <col min="10995" max="10995" width="5" style="59" customWidth="1"/>
    <col min="10996" max="10996" width="9.140625" style="59" customWidth="1"/>
    <col min="10997" max="10997" width="1" style="59" customWidth="1"/>
    <col min="10998" max="10998" width="14.85546875" style="59" bestFit="1" customWidth="1"/>
    <col min="10999" max="10999" width="10.42578125" style="59" customWidth="1"/>
    <col min="11000" max="11000" width="13.28515625" style="59" bestFit="1" customWidth="1"/>
    <col min="11001" max="11001" width="12.28515625" style="59" bestFit="1" customWidth="1"/>
    <col min="11002" max="11003" width="13.28515625" style="59" bestFit="1" customWidth="1"/>
    <col min="11004" max="11245" width="11.42578125" style="59"/>
    <col min="11246" max="11246" width="33.5703125" style="59" customWidth="1"/>
    <col min="11247" max="11247" width="4.85546875" style="59" customWidth="1"/>
    <col min="11248" max="11248" width="16" style="59" customWidth="1"/>
    <col min="11249" max="11249" width="0.85546875" style="59" customWidth="1"/>
    <col min="11250" max="11250" width="15.28515625" style="59" customWidth="1"/>
    <col min="11251" max="11251" width="5" style="59" customWidth="1"/>
    <col min="11252" max="11252" width="9.140625" style="59" customWidth="1"/>
    <col min="11253" max="11253" width="1" style="59" customWidth="1"/>
    <col min="11254" max="11254" width="14.85546875" style="59" bestFit="1" customWidth="1"/>
    <col min="11255" max="11255" width="10.42578125" style="59" customWidth="1"/>
    <col min="11256" max="11256" width="13.28515625" style="59" bestFit="1" customWidth="1"/>
    <col min="11257" max="11257" width="12.28515625" style="59" bestFit="1" customWidth="1"/>
    <col min="11258" max="11259" width="13.28515625" style="59" bestFit="1" customWidth="1"/>
    <col min="11260" max="11501" width="11.42578125" style="59"/>
    <col min="11502" max="11502" width="33.5703125" style="59" customWidth="1"/>
    <col min="11503" max="11503" width="4.85546875" style="59" customWidth="1"/>
    <col min="11504" max="11504" width="16" style="59" customWidth="1"/>
    <col min="11505" max="11505" width="0.85546875" style="59" customWidth="1"/>
    <col min="11506" max="11506" width="15.28515625" style="59" customWidth="1"/>
    <col min="11507" max="11507" width="5" style="59" customWidth="1"/>
    <col min="11508" max="11508" width="9.140625" style="59" customWidth="1"/>
    <col min="11509" max="11509" width="1" style="59" customWidth="1"/>
    <col min="11510" max="11510" width="14.85546875" style="59" bestFit="1" customWidth="1"/>
    <col min="11511" max="11511" width="10.42578125" style="59" customWidth="1"/>
    <col min="11512" max="11512" width="13.28515625" style="59" bestFit="1" customWidth="1"/>
    <col min="11513" max="11513" width="12.28515625" style="59" bestFit="1" customWidth="1"/>
    <col min="11514" max="11515" width="13.28515625" style="59" bestFit="1" customWidth="1"/>
    <col min="11516" max="11757" width="11.42578125" style="59"/>
    <col min="11758" max="11758" width="33.5703125" style="59" customWidth="1"/>
    <col min="11759" max="11759" width="4.85546875" style="59" customWidth="1"/>
    <col min="11760" max="11760" width="16" style="59" customWidth="1"/>
    <col min="11761" max="11761" width="0.85546875" style="59" customWidth="1"/>
    <col min="11762" max="11762" width="15.28515625" style="59" customWidth="1"/>
    <col min="11763" max="11763" width="5" style="59" customWidth="1"/>
    <col min="11764" max="11764" width="9.140625" style="59" customWidth="1"/>
    <col min="11765" max="11765" width="1" style="59" customWidth="1"/>
    <col min="11766" max="11766" width="14.85546875" style="59" bestFit="1" customWidth="1"/>
    <col min="11767" max="11767" width="10.42578125" style="59" customWidth="1"/>
    <col min="11768" max="11768" width="13.28515625" style="59" bestFit="1" customWidth="1"/>
    <col min="11769" max="11769" width="12.28515625" style="59" bestFit="1" customWidth="1"/>
    <col min="11770" max="11771" width="13.28515625" style="59" bestFit="1" customWidth="1"/>
    <col min="11772" max="12013" width="11.42578125" style="59"/>
    <col min="12014" max="12014" width="33.5703125" style="59" customWidth="1"/>
    <col min="12015" max="12015" width="4.85546875" style="59" customWidth="1"/>
    <col min="12016" max="12016" width="16" style="59" customWidth="1"/>
    <col min="12017" max="12017" width="0.85546875" style="59" customWidth="1"/>
    <col min="12018" max="12018" width="15.28515625" style="59" customWidth="1"/>
    <col min="12019" max="12019" width="5" style="59" customWidth="1"/>
    <col min="12020" max="12020" width="9.140625" style="59" customWidth="1"/>
    <col min="12021" max="12021" width="1" style="59" customWidth="1"/>
    <col min="12022" max="12022" width="14.85546875" style="59" bestFit="1" customWidth="1"/>
    <col min="12023" max="12023" width="10.42578125" style="59" customWidth="1"/>
    <col min="12024" max="12024" width="13.28515625" style="59" bestFit="1" customWidth="1"/>
    <col min="12025" max="12025" width="12.28515625" style="59" bestFit="1" customWidth="1"/>
    <col min="12026" max="12027" width="13.28515625" style="59" bestFit="1" customWidth="1"/>
    <col min="12028" max="12269" width="11.42578125" style="59"/>
    <col min="12270" max="12270" width="33.5703125" style="59" customWidth="1"/>
    <col min="12271" max="12271" width="4.85546875" style="59" customWidth="1"/>
    <col min="12272" max="12272" width="16" style="59" customWidth="1"/>
    <col min="12273" max="12273" width="0.85546875" style="59" customWidth="1"/>
    <col min="12274" max="12274" width="15.28515625" style="59" customWidth="1"/>
    <col min="12275" max="12275" width="5" style="59" customWidth="1"/>
    <col min="12276" max="12276" width="9.140625" style="59" customWidth="1"/>
    <col min="12277" max="12277" width="1" style="59" customWidth="1"/>
    <col min="12278" max="12278" width="14.85546875" style="59" bestFit="1" customWidth="1"/>
    <col min="12279" max="12279" width="10.42578125" style="59" customWidth="1"/>
    <col min="12280" max="12280" width="13.28515625" style="59" bestFit="1" customWidth="1"/>
    <col min="12281" max="12281" width="12.28515625" style="59" bestFit="1" customWidth="1"/>
    <col min="12282" max="12283" width="13.28515625" style="59" bestFit="1" customWidth="1"/>
    <col min="12284" max="12525" width="11.42578125" style="59"/>
    <col min="12526" max="12526" width="33.5703125" style="59" customWidth="1"/>
    <col min="12527" max="12527" width="4.85546875" style="59" customWidth="1"/>
    <col min="12528" max="12528" width="16" style="59" customWidth="1"/>
    <col min="12529" max="12529" width="0.85546875" style="59" customWidth="1"/>
    <col min="12530" max="12530" width="15.28515625" style="59" customWidth="1"/>
    <col min="12531" max="12531" width="5" style="59" customWidth="1"/>
    <col min="12532" max="12532" width="9.140625" style="59" customWidth="1"/>
    <col min="12533" max="12533" width="1" style="59" customWidth="1"/>
    <col min="12534" max="12534" width="14.85546875" style="59" bestFit="1" customWidth="1"/>
    <col min="12535" max="12535" width="10.42578125" style="59" customWidth="1"/>
    <col min="12536" max="12536" width="13.28515625" style="59" bestFit="1" customWidth="1"/>
    <col min="12537" max="12537" width="12.28515625" style="59" bestFit="1" customWidth="1"/>
    <col min="12538" max="12539" width="13.28515625" style="59" bestFit="1" customWidth="1"/>
    <col min="12540" max="12781" width="11.42578125" style="59"/>
    <col min="12782" max="12782" width="33.5703125" style="59" customWidth="1"/>
    <col min="12783" max="12783" width="4.85546875" style="59" customWidth="1"/>
    <col min="12784" max="12784" width="16" style="59" customWidth="1"/>
    <col min="12785" max="12785" width="0.85546875" style="59" customWidth="1"/>
    <col min="12786" max="12786" width="15.28515625" style="59" customWidth="1"/>
    <col min="12787" max="12787" width="5" style="59" customWidth="1"/>
    <col min="12788" max="12788" width="9.140625" style="59" customWidth="1"/>
    <col min="12789" max="12789" width="1" style="59" customWidth="1"/>
    <col min="12790" max="12790" width="14.85546875" style="59" bestFit="1" customWidth="1"/>
    <col min="12791" max="12791" width="10.42578125" style="59" customWidth="1"/>
    <col min="12792" max="12792" width="13.28515625" style="59" bestFit="1" customWidth="1"/>
    <col min="12793" max="12793" width="12.28515625" style="59" bestFit="1" customWidth="1"/>
    <col min="12794" max="12795" width="13.28515625" style="59" bestFit="1" customWidth="1"/>
    <col min="12796" max="13037" width="11.42578125" style="59"/>
    <col min="13038" max="13038" width="33.5703125" style="59" customWidth="1"/>
    <col min="13039" max="13039" width="4.85546875" style="59" customWidth="1"/>
    <col min="13040" max="13040" width="16" style="59" customWidth="1"/>
    <col min="13041" max="13041" width="0.85546875" style="59" customWidth="1"/>
    <col min="13042" max="13042" width="15.28515625" style="59" customWidth="1"/>
    <col min="13043" max="13043" width="5" style="59" customWidth="1"/>
    <col min="13044" max="13044" width="9.140625" style="59" customWidth="1"/>
    <col min="13045" max="13045" width="1" style="59" customWidth="1"/>
    <col min="13046" max="13046" width="14.85546875" style="59" bestFit="1" customWidth="1"/>
    <col min="13047" max="13047" width="10.42578125" style="59" customWidth="1"/>
    <col min="13048" max="13048" width="13.28515625" style="59" bestFit="1" customWidth="1"/>
    <col min="13049" max="13049" width="12.28515625" style="59" bestFit="1" customWidth="1"/>
    <col min="13050" max="13051" width="13.28515625" style="59" bestFit="1" customWidth="1"/>
    <col min="13052" max="13293" width="11.42578125" style="59"/>
    <col min="13294" max="13294" width="33.5703125" style="59" customWidth="1"/>
    <col min="13295" max="13295" width="4.85546875" style="59" customWidth="1"/>
    <col min="13296" max="13296" width="16" style="59" customWidth="1"/>
    <col min="13297" max="13297" width="0.85546875" style="59" customWidth="1"/>
    <col min="13298" max="13298" width="15.28515625" style="59" customWidth="1"/>
    <col min="13299" max="13299" width="5" style="59" customWidth="1"/>
    <col min="13300" max="13300" width="9.140625" style="59" customWidth="1"/>
    <col min="13301" max="13301" width="1" style="59" customWidth="1"/>
    <col min="13302" max="13302" width="14.85546875" style="59" bestFit="1" customWidth="1"/>
    <col min="13303" max="13303" width="10.42578125" style="59" customWidth="1"/>
    <col min="13304" max="13304" width="13.28515625" style="59" bestFit="1" customWidth="1"/>
    <col min="13305" max="13305" width="12.28515625" style="59" bestFit="1" customWidth="1"/>
    <col min="13306" max="13307" width="13.28515625" style="59" bestFit="1" customWidth="1"/>
    <col min="13308" max="13549" width="11.42578125" style="59"/>
    <col min="13550" max="13550" width="33.5703125" style="59" customWidth="1"/>
    <col min="13551" max="13551" width="4.85546875" style="59" customWidth="1"/>
    <col min="13552" max="13552" width="16" style="59" customWidth="1"/>
    <col min="13553" max="13553" width="0.85546875" style="59" customWidth="1"/>
    <col min="13554" max="13554" width="15.28515625" style="59" customWidth="1"/>
    <col min="13555" max="13555" width="5" style="59" customWidth="1"/>
    <col min="13556" max="13556" width="9.140625" style="59" customWidth="1"/>
    <col min="13557" max="13557" width="1" style="59" customWidth="1"/>
    <col min="13558" max="13558" width="14.85546875" style="59" bestFit="1" customWidth="1"/>
    <col min="13559" max="13559" width="10.42578125" style="59" customWidth="1"/>
    <col min="13560" max="13560" width="13.28515625" style="59" bestFit="1" customWidth="1"/>
    <col min="13561" max="13561" width="12.28515625" style="59" bestFit="1" customWidth="1"/>
    <col min="13562" max="13563" width="13.28515625" style="59" bestFit="1" customWidth="1"/>
    <col min="13564" max="13805" width="11.42578125" style="59"/>
    <col min="13806" max="13806" width="33.5703125" style="59" customWidth="1"/>
    <col min="13807" max="13807" width="4.85546875" style="59" customWidth="1"/>
    <col min="13808" max="13808" width="16" style="59" customWidth="1"/>
    <col min="13809" max="13809" width="0.85546875" style="59" customWidth="1"/>
    <col min="13810" max="13810" width="15.28515625" style="59" customWidth="1"/>
    <col min="13811" max="13811" width="5" style="59" customWidth="1"/>
    <col min="13812" max="13812" width="9.140625" style="59" customWidth="1"/>
    <col min="13813" max="13813" width="1" style="59" customWidth="1"/>
    <col min="13814" max="13814" width="14.85546875" style="59" bestFit="1" customWidth="1"/>
    <col min="13815" max="13815" width="10.42578125" style="59" customWidth="1"/>
    <col min="13816" max="13816" width="13.28515625" style="59" bestFit="1" customWidth="1"/>
    <col min="13817" max="13817" width="12.28515625" style="59" bestFit="1" customWidth="1"/>
    <col min="13818" max="13819" width="13.28515625" style="59" bestFit="1" customWidth="1"/>
    <col min="13820" max="14061" width="11.42578125" style="59"/>
    <col min="14062" max="14062" width="33.5703125" style="59" customWidth="1"/>
    <col min="14063" max="14063" width="4.85546875" style="59" customWidth="1"/>
    <col min="14064" max="14064" width="16" style="59" customWidth="1"/>
    <col min="14065" max="14065" width="0.85546875" style="59" customWidth="1"/>
    <col min="14066" max="14066" width="15.28515625" style="59" customWidth="1"/>
    <col min="14067" max="14067" width="5" style="59" customWidth="1"/>
    <col min="14068" max="14068" width="9.140625" style="59" customWidth="1"/>
    <col min="14069" max="14069" width="1" style="59" customWidth="1"/>
    <col min="14070" max="14070" width="14.85546875" style="59" bestFit="1" customWidth="1"/>
    <col min="14071" max="14071" width="10.42578125" style="59" customWidth="1"/>
    <col min="14072" max="14072" width="13.28515625" style="59" bestFit="1" customWidth="1"/>
    <col min="14073" max="14073" width="12.28515625" style="59" bestFit="1" customWidth="1"/>
    <col min="14074" max="14075" width="13.28515625" style="59" bestFit="1" customWidth="1"/>
    <col min="14076" max="14317" width="11.42578125" style="59"/>
    <col min="14318" max="14318" width="33.5703125" style="59" customWidth="1"/>
    <col min="14319" max="14319" width="4.85546875" style="59" customWidth="1"/>
    <col min="14320" max="14320" width="16" style="59" customWidth="1"/>
    <col min="14321" max="14321" width="0.85546875" style="59" customWidth="1"/>
    <col min="14322" max="14322" width="15.28515625" style="59" customWidth="1"/>
    <col min="14323" max="14323" width="5" style="59" customWidth="1"/>
    <col min="14324" max="14324" width="9.140625" style="59" customWidth="1"/>
    <col min="14325" max="14325" width="1" style="59" customWidth="1"/>
    <col min="14326" max="14326" width="14.85546875" style="59" bestFit="1" customWidth="1"/>
    <col min="14327" max="14327" width="10.42578125" style="59" customWidth="1"/>
    <col min="14328" max="14328" width="13.28515625" style="59" bestFit="1" customWidth="1"/>
    <col min="14329" max="14329" width="12.28515625" style="59" bestFit="1" customWidth="1"/>
    <col min="14330" max="14331" width="13.28515625" style="59" bestFit="1" customWidth="1"/>
    <col min="14332" max="14573" width="11.42578125" style="59"/>
    <col min="14574" max="14574" width="33.5703125" style="59" customWidth="1"/>
    <col min="14575" max="14575" width="4.85546875" style="59" customWidth="1"/>
    <col min="14576" max="14576" width="16" style="59" customWidth="1"/>
    <col min="14577" max="14577" width="0.85546875" style="59" customWidth="1"/>
    <col min="14578" max="14578" width="15.28515625" style="59" customWidth="1"/>
    <col min="14579" max="14579" width="5" style="59" customWidth="1"/>
    <col min="14580" max="14580" width="9.140625" style="59" customWidth="1"/>
    <col min="14581" max="14581" width="1" style="59" customWidth="1"/>
    <col min="14582" max="14582" width="14.85546875" style="59" bestFit="1" customWidth="1"/>
    <col min="14583" max="14583" width="10.42578125" style="59" customWidth="1"/>
    <col min="14584" max="14584" width="13.28515625" style="59" bestFit="1" customWidth="1"/>
    <col min="14585" max="14585" width="12.28515625" style="59" bestFit="1" customWidth="1"/>
    <col min="14586" max="14587" width="13.28515625" style="59" bestFit="1" customWidth="1"/>
    <col min="14588" max="14829" width="11.42578125" style="59"/>
    <col min="14830" max="14830" width="33.5703125" style="59" customWidth="1"/>
    <col min="14831" max="14831" width="4.85546875" style="59" customWidth="1"/>
    <col min="14832" max="14832" width="16" style="59" customWidth="1"/>
    <col min="14833" max="14833" width="0.85546875" style="59" customWidth="1"/>
    <col min="14834" max="14834" width="15.28515625" style="59" customWidth="1"/>
    <col min="14835" max="14835" width="5" style="59" customWidth="1"/>
    <col min="14836" max="14836" width="9.140625" style="59" customWidth="1"/>
    <col min="14837" max="14837" width="1" style="59" customWidth="1"/>
    <col min="14838" max="14838" width="14.85546875" style="59" bestFit="1" customWidth="1"/>
    <col min="14839" max="14839" width="10.42578125" style="59" customWidth="1"/>
    <col min="14840" max="14840" width="13.28515625" style="59" bestFit="1" customWidth="1"/>
    <col min="14841" max="14841" width="12.28515625" style="59" bestFit="1" customWidth="1"/>
    <col min="14842" max="14843" width="13.28515625" style="59" bestFit="1" customWidth="1"/>
    <col min="14844" max="15085" width="11.42578125" style="59"/>
    <col min="15086" max="15086" width="33.5703125" style="59" customWidth="1"/>
    <col min="15087" max="15087" width="4.85546875" style="59" customWidth="1"/>
    <col min="15088" max="15088" width="16" style="59" customWidth="1"/>
    <col min="15089" max="15089" width="0.85546875" style="59" customWidth="1"/>
    <col min="15090" max="15090" width="15.28515625" style="59" customWidth="1"/>
    <col min="15091" max="15091" width="5" style="59" customWidth="1"/>
    <col min="15092" max="15092" width="9.140625" style="59" customWidth="1"/>
    <col min="15093" max="15093" width="1" style="59" customWidth="1"/>
    <col min="15094" max="15094" width="14.85546875" style="59" bestFit="1" customWidth="1"/>
    <col min="15095" max="15095" width="10.42578125" style="59" customWidth="1"/>
    <col min="15096" max="15096" width="13.28515625" style="59" bestFit="1" customWidth="1"/>
    <col min="15097" max="15097" width="12.28515625" style="59" bestFit="1" customWidth="1"/>
    <col min="15098" max="15099" width="13.28515625" style="59" bestFit="1" customWidth="1"/>
    <col min="15100" max="15341" width="11.42578125" style="59"/>
    <col min="15342" max="15342" width="33.5703125" style="59" customWidth="1"/>
    <col min="15343" max="15343" width="4.85546875" style="59" customWidth="1"/>
    <col min="15344" max="15344" width="16" style="59" customWidth="1"/>
    <col min="15345" max="15345" width="0.85546875" style="59" customWidth="1"/>
    <col min="15346" max="15346" width="15.28515625" style="59" customWidth="1"/>
    <col min="15347" max="15347" width="5" style="59" customWidth="1"/>
    <col min="15348" max="15348" width="9.140625" style="59" customWidth="1"/>
    <col min="15349" max="15349" width="1" style="59" customWidth="1"/>
    <col min="15350" max="15350" width="14.85546875" style="59" bestFit="1" customWidth="1"/>
    <col min="15351" max="15351" width="10.42578125" style="59" customWidth="1"/>
    <col min="15352" max="15352" width="13.28515625" style="59" bestFit="1" customWidth="1"/>
    <col min="15353" max="15353" width="12.28515625" style="59" bestFit="1" customWidth="1"/>
    <col min="15354" max="15355" width="13.28515625" style="59" bestFit="1" customWidth="1"/>
    <col min="15356" max="15597" width="11.42578125" style="59"/>
    <col min="15598" max="15598" width="33.5703125" style="59" customWidth="1"/>
    <col min="15599" max="15599" width="4.85546875" style="59" customWidth="1"/>
    <col min="15600" max="15600" width="16" style="59" customWidth="1"/>
    <col min="15601" max="15601" width="0.85546875" style="59" customWidth="1"/>
    <col min="15602" max="15602" width="15.28515625" style="59" customWidth="1"/>
    <col min="15603" max="15603" width="5" style="59" customWidth="1"/>
    <col min="15604" max="15604" width="9.140625" style="59" customWidth="1"/>
    <col min="15605" max="15605" width="1" style="59" customWidth="1"/>
    <col min="15606" max="15606" width="14.85546875" style="59" bestFit="1" customWidth="1"/>
    <col min="15607" max="15607" width="10.42578125" style="59" customWidth="1"/>
    <col min="15608" max="15608" width="13.28515625" style="59" bestFit="1" customWidth="1"/>
    <col min="15609" max="15609" width="12.28515625" style="59" bestFit="1" customWidth="1"/>
    <col min="15610" max="15611" width="13.28515625" style="59" bestFit="1" customWidth="1"/>
    <col min="15612" max="15853" width="11.42578125" style="59"/>
    <col min="15854" max="15854" width="33.5703125" style="59" customWidth="1"/>
    <col min="15855" max="15855" width="4.85546875" style="59" customWidth="1"/>
    <col min="15856" max="15856" width="16" style="59" customWidth="1"/>
    <col min="15857" max="15857" width="0.85546875" style="59" customWidth="1"/>
    <col min="15858" max="15858" width="15.28515625" style="59" customWidth="1"/>
    <col min="15859" max="15859" width="5" style="59" customWidth="1"/>
    <col min="15860" max="15860" width="9.140625" style="59" customWidth="1"/>
    <col min="15861" max="15861" width="1" style="59" customWidth="1"/>
    <col min="15862" max="15862" width="14.85546875" style="59" bestFit="1" customWidth="1"/>
    <col min="15863" max="15863" width="10.42578125" style="59" customWidth="1"/>
    <col min="15864" max="15864" width="13.28515625" style="59" bestFit="1" customWidth="1"/>
    <col min="15865" max="15865" width="12.28515625" style="59" bestFit="1" customWidth="1"/>
    <col min="15866" max="15867" width="13.28515625" style="59" bestFit="1" customWidth="1"/>
    <col min="15868" max="16109" width="11.42578125" style="59"/>
    <col min="16110" max="16110" width="33.5703125" style="59" customWidth="1"/>
    <col min="16111" max="16111" width="4.85546875" style="59" customWidth="1"/>
    <col min="16112" max="16112" width="16" style="59" customWidth="1"/>
    <col min="16113" max="16113" width="0.85546875" style="59" customWidth="1"/>
    <col min="16114" max="16114" width="15.28515625" style="59" customWidth="1"/>
    <col min="16115" max="16115" width="5" style="59" customWidth="1"/>
    <col min="16116" max="16116" width="9.140625" style="59" customWidth="1"/>
    <col min="16117" max="16117" width="1" style="59" customWidth="1"/>
    <col min="16118" max="16118" width="14.85546875" style="59" bestFit="1" customWidth="1"/>
    <col min="16119" max="16119" width="10.42578125" style="59" customWidth="1"/>
    <col min="16120" max="16120" width="13.28515625" style="59" bestFit="1" customWidth="1"/>
    <col min="16121" max="16121" width="12.28515625" style="59" bestFit="1" customWidth="1"/>
    <col min="16122" max="16123" width="13.28515625" style="59" bestFit="1" customWidth="1"/>
    <col min="16124" max="16384" width="11.42578125" style="59"/>
  </cols>
  <sheetData>
    <row r="1" spans="1:12" s="39" customFormat="1" ht="18" x14ac:dyDescent="0.25">
      <c r="A1" s="209" t="e">
        <f>#REF!</f>
        <v>#REF!</v>
      </c>
      <c r="B1" s="209"/>
      <c r="C1" s="209"/>
      <c r="D1" s="209"/>
    </row>
    <row r="2" spans="1:12" s="39" customFormat="1" ht="14.25" customHeight="1" x14ac:dyDescent="0.2">
      <c r="A2" s="190" t="s">
        <v>138</v>
      </c>
      <c r="B2" s="191" t="s">
        <v>15</v>
      </c>
      <c r="C2" s="191" t="s">
        <v>20</v>
      </c>
      <c r="D2" s="191" t="s">
        <v>28</v>
      </c>
    </row>
    <row r="3" spans="1:12" s="39" customFormat="1" ht="14.25" customHeight="1" x14ac:dyDescent="0.2">
      <c r="A3" s="192">
        <v>45352</v>
      </c>
      <c r="B3" s="193">
        <v>397696.38282</v>
      </c>
      <c r="C3" s="193">
        <v>58751.487299</v>
      </c>
      <c r="D3" s="193">
        <v>338944.89552100003</v>
      </c>
    </row>
    <row r="4" spans="1:12" s="39" customFormat="1" x14ac:dyDescent="0.2">
      <c r="A4" s="192">
        <v>44986</v>
      </c>
      <c r="B4" s="193">
        <v>367293.99190199998</v>
      </c>
      <c r="C4" s="193">
        <v>42064.702705000003</v>
      </c>
      <c r="D4" s="193">
        <v>325229.28919699998</v>
      </c>
    </row>
    <row r="5" spans="1:12" s="39" customFormat="1" x14ac:dyDescent="0.2"/>
    <row r="6" spans="1:12" ht="15.75" customHeight="1" x14ac:dyDescent="0.2">
      <c r="I6" s="194" t="s">
        <v>139</v>
      </c>
      <c r="J6" s="195" t="s">
        <v>140</v>
      </c>
      <c r="K6" s="195" t="s">
        <v>141</v>
      </c>
      <c r="L6" s="195" t="s">
        <v>142</v>
      </c>
    </row>
    <row r="13" spans="1:12" ht="13.5" customHeight="1" x14ac:dyDescent="0.2"/>
    <row r="14" spans="1:12" ht="13.5" customHeight="1" x14ac:dyDescent="0.2"/>
    <row r="34" spans="1:14" s="64" customFormat="1" ht="15" x14ac:dyDescent="0.25"/>
    <row r="38" spans="1:14" ht="18" x14ac:dyDescent="0.25">
      <c r="A38" s="210" t="s">
        <v>143</v>
      </c>
      <c r="B38" s="210"/>
      <c r="C38" s="210"/>
      <c r="D38" s="210"/>
      <c r="E38" s="210"/>
      <c r="F38" s="210"/>
      <c r="G38" s="210"/>
      <c r="H38" s="210"/>
      <c r="I38" s="210"/>
      <c r="J38" s="210"/>
      <c r="K38" s="210"/>
      <c r="L38" s="210"/>
      <c r="M38" s="210"/>
      <c r="N38" s="210"/>
    </row>
    <row r="40" spans="1:14" x14ac:dyDescent="0.2">
      <c r="A40" s="59" t="s">
        <v>144</v>
      </c>
    </row>
    <row r="41" spans="1:14" x14ac:dyDescent="0.2">
      <c r="A41" s="59" t="s">
        <v>145</v>
      </c>
    </row>
    <row r="42" spans="1:14" x14ac:dyDescent="0.2">
      <c r="A42" s="59" t="s">
        <v>146</v>
      </c>
    </row>
    <row r="43" spans="1:14" x14ac:dyDescent="0.2">
      <c r="A43" s="59" t="s">
        <v>147</v>
      </c>
    </row>
  </sheetData>
  <mergeCells count="2">
    <mergeCell ref="A1:D1"/>
    <mergeCell ref="A38:N38"/>
  </mergeCells>
  <pageMargins left="0.11811023622047245" right="0.31496062992125984" top="0.15748031496062992" bottom="0" header="0.31496062992125984" footer="0.31496062992125984"/>
  <pageSetup scale="90" orientation="landscape"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64A3E-1758-49D1-9BC4-0DCF40C6C064}">
  <sheetPr>
    <tabColor rgb="FF00B050"/>
    <pageSetUpPr fitToPage="1"/>
  </sheetPr>
  <dimension ref="A1:S42"/>
  <sheetViews>
    <sheetView showGridLines="0" zoomScaleNormal="100" workbookViewId="0">
      <selection activeCell="A38" sqref="A38:N38"/>
    </sheetView>
  </sheetViews>
  <sheetFormatPr baseColWidth="10" defaultRowHeight="14.1" customHeight="1" x14ac:dyDescent="0.25"/>
  <cols>
    <col min="1" max="1" width="11.42578125" style="59" customWidth="1"/>
    <col min="2" max="2" width="13.85546875" style="59" customWidth="1"/>
    <col min="3" max="3" width="22.85546875" style="59" customWidth="1"/>
    <col min="4" max="4" width="21.28515625" style="59" customWidth="1"/>
    <col min="5" max="5" width="22.85546875" style="59" customWidth="1"/>
    <col min="6" max="6" width="11.42578125" style="59"/>
    <col min="7" max="7" width="13.28515625" style="59" customWidth="1"/>
    <col min="8" max="8" width="16.85546875" style="59" customWidth="1"/>
    <col min="9" max="10" width="11.42578125" style="59"/>
    <col min="11" max="12" width="0" style="59" hidden="1" customWidth="1"/>
    <col min="13" max="15" width="13.7109375" style="59" hidden="1" customWidth="1"/>
    <col min="16" max="19" width="13.7109375" style="40" hidden="1" customWidth="1"/>
    <col min="20" max="217" width="11.42578125" style="40"/>
    <col min="218" max="218" width="39.28515625" style="40" customWidth="1"/>
    <col min="219" max="219" width="5.5703125" style="40" customWidth="1"/>
    <col min="220" max="220" width="16.28515625" style="40" customWidth="1"/>
    <col min="221" max="221" width="2" style="40" customWidth="1"/>
    <col min="222" max="222" width="3.85546875" style="40" customWidth="1"/>
    <col min="223" max="223" width="16.28515625" style="40" customWidth="1"/>
    <col min="224" max="224" width="2.42578125" style="40" customWidth="1"/>
    <col min="225" max="225" width="12" style="40" customWidth="1"/>
    <col min="226" max="226" width="2.28515625" style="40" customWidth="1"/>
    <col min="227" max="227" width="14.85546875" style="40" bestFit="1" customWidth="1"/>
    <col min="228" max="228" width="17.28515625" style="40" bestFit="1" customWidth="1"/>
    <col min="229" max="229" width="38.28515625" style="40" customWidth="1"/>
    <col min="230" max="230" width="13.42578125" style="40" bestFit="1" customWidth="1"/>
    <col min="231" max="473" width="11.42578125" style="40"/>
    <col min="474" max="474" width="39.28515625" style="40" customWidth="1"/>
    <col min="475" max="475" width="5.5703125" style="40" customWidth="1"/>
    <col min="476" max="476" width="16.28515625" style="40" customWidth="1"/>
    <col min="477" max="477" width="2" style="40" customWidth="1"/>
    <col min="478" max="478" width="3.85546875" style="40" customWidth="1"/>
    <col min="479" max="479" width="16.28515625" style="40" customWidth="1"/>
    <col min="480" max="480" width="2.42578125" style="40" customWidth="1"/>
    <col min="481" max="481" width="12" style="40" customWidth="1"/>
    <col min="482" max="482" width="2.28515625" style="40" customWidth="1"/>
    <col min="483" max="483" width="14.85546875" style="40" bestFit="1" customWidth="1"/>
    <col min="484" max="484" width="17.28515625" style="40" bestFit="1" customWidth="1"/>
    <col min="485" max="485" width="38.28515625" style="40" customWidth="1"/>
    <col min="486" max="486" width="13.42578125" style="40" bestFit="1" customWidth="1"/>
    <col min="487" max="729" width="11.42578125" style="40"/>
    <col min="730" max="730" width="39.28515625" style="40" customWidth="1"/>
    <col min="731" max="731" width="5.5703125" style="40" customWidth="1"/>
    <col min="732" max="732" width="16.28515625" style="40" customWidth="1"/>
    <col min="733" max="733" width="2" style="40" customWidth="1"/>
    <col min="734" max="734" width="3.85546875" style="40" customWidth="1"/>
    <col min="735" max="735" width="16.28515625" style="40" customWidth="1"/>
    <col min="736" max="736" width="2.42578125" style="40" customWidth="1"/>
    <col min="737" max="737" width="12" style="40" customWidth="1"/>
    <col min="738" max="738" width="2.28515625" style="40" customWidth="1"/>
    <col min="739" max="739" width="14.85546875" style="40" bestFit="1" customWidth="1"/>
    <col min="740" max="740" width="17.28515625" style="40" bestFit="1" customWidth="1"/>
    <col min="741" max="741" width="38.28515625" style="40" customWidth="1"/>
    <col min="742" max="742" width="13.42578125" style="40" bestFit="1" customWidth="1"/>
    <col min="743" max="985" width="11.42578125" style="40"/>
    <col min="986" max="986" width="39.28515625" style="40" customWidth="1"/>
    <col min="987" max="987" width="5.5703125" style="40" customWidth="1"/>
    <col min="988" max="988" width="16.28515625" style="40" customWidth="1"/>
    <col min="989" max="989" width="2" style="40" customWidth="1"/>
    <col min="990" max="990" width="3.85546875" style="40" customWidth="1"/>
    <col min="991" max="991" width="16.28515625" style="40" customWidth="1"/>
    <col min="992" max="992" width="2.42578125" style="40" customWidth="1"/>
    <col min="993" max="993" width="12" style="40" customWidth="1"/>
    <col min="994" max="994" width="2.28515625" style="40" customWidth="1"/>
    <col min="995" max="995" width="14.85546875" style="40" bestFit="1" customWidth="1"/>
    <col min="996" max="996" width="17.28515625" style="40" bestFit="1" customWidth="1"/>
    <col min="997" max="997" width="38.28515625" style="40" customWidth="1"/>
    <col min="998" max="998" width="13.42578125" style="40" bestFit="1" customWidth="1"/>
    <col min="999" max="1241" width="11.42578125" style="40"/>
    <col min="1242" max="1242" width="39.28515625" style="40" customWidth="1"/>
    <col min="1243" max="1243" width="5.5703125" style="40" customWidth="1"/>
    <col min="1244" max="1244" width="16.28515625" style="40" customWidth="1"/>
    <col min="1245" max="1245" width="2" style="40" customWidth="1"/>
    <col min="1246" max="1246" width="3.85546875" style="40" customWidth="1"/>
    <col min="1247" max="1247" width="16.28515625" style="40" customWidth="1"/>
    <col min="1248" max="1248" width="2.42578125" style="40" customWidth="1"/>
    <col min="1249" max="1249" width="12" style="40" customWidth="1"/>
    <col min="1250" max="1250" width="2.28515625" style="40" customWidth="1"/>
    <col min="1251" max="1251" width="14.85546875" style="40" bestFit="1" customWidth="1"/>
    <col min="1252" max="1252" width="17.28515625" style="40" bestFit="1" customWidth="1"/>
    <col min="1253" max="1253" width="38.28515625" style="40" customWidth="1"/>
    <col min="1254" max="1254" width="13.42578125" style="40" bestFit="1" customWidth="1"/>
    <col min="1255" max="1497" width="11.42578125" style="40"/>
    <col min="1498" max="1498" width="39.28515625" style="40" customWidth="1"/>
    <col min="1499" max="1499" width="5.5703125" style="40" customWidth="1"/>
    <col min="1500" max="1500" width="16.28515625" style="40" customWidth="1"/>
    <col min="1501" max="1501" width="2" style="40" customWidth="1"/>
    <col min="1502" max="1502" width="3.85546875" style="40" customWidth="1"/>
    <col min="1503" max="1503" width="16.28515625" style="40" customWidth="1"/>
    <col min="1504" max="1504" width="2.42578125" style="40" customWidth="1"/>
    <col min="1505" max="1505" width="12" style="40" customWidth="1"/>
    <col min="1506" max="1506" width="2.28515625" style="40" customWidth="1"/>
    <col min="1507" max="1507" width="14.85546875" style="40" bestFit="1" customWidth="1"/>
    <col min="1508" max="1508" width="17.28515625" style="40" bestFit="1" customWidth="1"/>
    <col min="1509" max="1509" width="38.28515625" style="40" customWidth="1"/>
    <col min="1510" max="1510" width="13.42578125" style="40" bestFit="1" customWidth="1"/>
    <col min="1511" max="1753" width="11.42578125" style="40"/>
    <col min="1754" max="1754" width="39.28515625" style="40" customWidth="1"/>
    <col min="1755" max="1755" width="5.5703125" style="40" customWidth="1"/>
    <col min="1756" max="1756" width="16.28515625" style="40" customWidth="1"/>
    <col min="1757" max="1757" width="2" style="40" customWidth="1"/>
    <col min="1758" max="1758" width="3.85546875" style="40" customWidth="1"/>
    <col min="1759" max="1759" width="16.28515625" style="40" customWidth="1"/>
    <col min="1760" max="1760" width="2.42578125" style="40" customWidth="1"/>
    <col min="1761" max="1761" width="12" style="40" customWidth="1"/>
    <col min="1762" max="1762" width="2.28515625" style="40" customWidth="1"/>
    <col min="1763" max="1763" width="14.85546875" style="40" bestFit="1" customWidth="1"/>
    <col min="1764" max="1764" width="17.28515625" style="40" bestFit="1" customWidth="1"/>
    <col min="1765" max="1765" width="38.28515625" style="40" customWidth="1"/>
    <col min="1766" max="1766" width="13.42578125" style="40" bestFit="1" customWidth="1"/>
    <col min="1767" max="2009" width="11.42578125" style="40"/>
    <col min="2010" max="2010" width="39.28515625" style="40" customWidth="1"/>
    <col min="2011" max="2011" width="5.5703125" style="40" customWidth="1"/>
    <col min="2012" max="2012" width="16.28515625" style="40" customWidth="1"/>
    <col min="2013" max="2013" width="2" style="40" customWidth="1"/>
    <col min="2014" max="2014" width="3.85546875" style="40" customWidth="1"/>
    <col min="2015" max="2015" width="16.28515625" style="40" customWidth="1"/>
    <col min="2016" max="2016" width="2.42578125" style="40" customWidth="1"/>
    <col min="2017" max="2017" width="12" style="40" customWidth="1"/>
    <col min="2018" max="2018" width="2.28515625" style="40" customWidth="1"/>
    <col min="2019" max="2019" width="14.85546875" style="40" bestFit="1" customWidth="1"/>
    <col min="2020" max="2020" width="17.28515625" style="40" bestFit="1" customWidth="1"/>
    <col min="2021" max="2021" width="38.28515625" style="40" customWidth="1"/>
    <col min="2022" max="2022" width="13.42578125" style="40" bestFit="1" customWidth="1"/>
    <col min="2023" max="2265" width="11.42578125" style="40"/>
    <col min="2266" max="2266" width="39.28515625" style="40" customWidth="1"/>
    <col min="2267" max="2267" width="5.5703125" style="40" customWidth="1"/>
    <col min="2268" max="2268" width="16.28515625" style="40" customWidth="1"/>
    <col min="2269" max="2269" width="2" style="40" customWidth="1"/>
    <col min="2270" max="2270" width="3.85546875" style="40" customWidth="1"/>
    <col min="2271" max="2271" width="16.28515625" style="40" customWidth="1"/>
    <col min="2272" max="2272" width="2.42578125" style="40" customWidth="1"/>
    <col min="2273" max="2273" width="12" style="40" customWidth="1"/>
    <col min="2274" max="2274" width="2.28515625" style="40" customWidth="1"/>
    <col min="2275" max="2275" width="14.85546875" style="40" bestFit="1" customWidth="1"/>
    <col min="2276" max="2276" width="17.28515625" style="40" bestFit="1" customWidth="1"/>
    <col min="2277" max="2277" width="38.28515625" style="40" customWidth="1"/>
    <col min="2278" max="2278" width="13.42578125" style="40" bestFit="1" customWidth="1"/>
    <col min="2279" max="2521" width="11.42578125" style="40"/>
    <col min="2522" max="2522" width="39.28515625" style="40" customWidth="1"/>
    <col min="2523" max="2523" width="5.5703125" style="40" customWidth="1"/>
    <col min="2524" max="2524" width="16.28515625" style="40" customWidth="1"/>
    <col min="2525" max="2525" width="2" style="40" customWidth="1"/>
    <col min="2526" max="2526" width="3.85546875" style="40" customWidth="1"/>
    <col min="2527" max="2527" width="16.28515625" style="40" customWidth="1"/>
    <col min="2528" max="2528" width="2.42578125" style="40" customWidth="1"/>
    <col min="2529" max="2529" width="12" style="40" customWidth="1"/>
    <col min="2530" max="2530" width="2.28515625" style="40" customWidth="1"/>
    <col min="2531" max="2531" width="14.85546875" style="40" bestFit="1" customWidth="1"/>
    <col min="2532" max="2532" width="17.28515625" style="40" bestFit="1" customWidth="1"/>
    <col min="2533" max="2533" width="38.28515625" style="40" customWidth="1"/>
    <col min="2534" max="2534" width="13.42578125" style="40" bestFit="1" customWidth="1"/>
    <col min="2535" max="2777" width="11.42578125" style="40"/>
    <col min="2778" max="2778" width="39.28515625" style="40" customWidth="1"/>
    <col min="2779" max="2779" width="5.5703125" style="40" customWidth="1"/>
    <col min="2780" max="2780" width="16.28515625" style="40" customWidth="1"/>
    <col min="2781" max="2781" width="2" style="40" customWidth="1"/>
    <col min="2782" max="2782" width="3.85546875" style="40" customWidth="1"/>
    <col min="2783" max="2783" width="16.28515625" style="40" customWidth="1"/>
    <col min="2784" max="2784" width="2.42578125" style="40" customWidth="1"/>
    <col min="2785" max="2785" width="12" style="40" customWidth="1"/>
    <col min="2786" max="2786" width="2.28515625" style="40" customWidth="1"/>
    <col min="2787" max="2787" width="14.85546875" style="40" bestFit="1" customWidth="1"/>
    <col min="2788" max="2788" width="17.28515625" style="40" bestFit="1" customWidth="1"/>
    <col min="2789" max="2789" width="38.28515625" style="40" customWidth="1"/>
    <col min="2790" max="2790" width="13.42578125" style="40" bestFit="1" customWidth="1"/>
    <col min="2791" max="3033" width="11.42578125" style="40"/>
    <col min="3034" max="3034" width="39.28515625" style="40" customWidth="1"/>
    <col min="3035" max="3035" width="5.5703125" style="40" customWidth="1"/>
    <col min="3036" max="3036" width="16.28515625" style="40" customWidth="1"/>
    <col min="3037" max="3037" width="2" style="40" customWidth="1"/>
    <col min="3038" max="3038" width="3.85546875" style="40" customWidth="1"/>
    <col min="3039" max="3039" width="16.28515625" style="40" customWidth="1"/>
    <col min="3040" max="3040" width="2.42578125" style="40" customWidth="1"/>
    <col min="3041" max="3041" width="12" style="40" customWidth="1"/>
    <col min="3042" max="3042" width="2.28515625" style="40" customWidth="1"/>
    <col min="3043" max="3043" width="14.85546875" style="40" bestFit="1" customWidth="1"/>
    <col min="3044" max="3044" width="17.28515625" style="40" bestFit="1" customWidth="1"/>
    <col min="3045" max="3045" width="38.28515625" style="40" customWidth="1"/>
    <col min="3046" max="3046" width="13.42578125" style="40" bestFit="1" customWidth="1"/>
    <col min="3047" max="3289" width="11.42578125" style="40"/>
    <col min="3290" max="3290" width="39.28515625" style="40" customWidth="1"/>
    <col min="3291" max="3291" width="5.5703125" style="40" customWidth="1"/>
    <col min="3292" max="3292" width="16.28515625" style="40" customWidth="1"/>
    <col min="3293" max="3293" width="2" style="40" customWidth="1"/>
    <col min="3294" max="3294" width="3.85546875" style="40" customWidth="1"/>
    <col min="3295" max="3295" width="16.28515625" style="40" customWidth="1"/>
    <col min="3296" max="3296" width="2.42578125" style="40" customWidth="1"/>
    <col min="3297" max="3297" width="12" style="40" customWidth="1"/>
    <col min="3298" max="3298" width="2.28515625" style="40" customWidth="1"/>
    <col min="3299" max="3299" width="14.85546875" style="40" bestFit="1" customWidth="1"/>
    <col min="3300" max="3300" width="17.28515625" style="40" bestFit="1" customWidth="1"/>
    <col min="3301" max="3301" width="38.28515625" style="40" customWidth="1"/>
    <col min="3302" max="3302" width="13.42578125" style="40" bestFit="1" customWidth="1"/>
    <col min="3303" max="3545" width="11.42578125" style="40"/>
    <col min="3546" max="3546" width="39.28515625" style="40" customWidth="1"/>
    <col min="3547" max="3547" width="5.5703125" style="40" customWidth="1"/>
    <col min="3548" max="3548" width="16.28515625" style="40" customWidth="1"/>
    <col min="3549" max="3549" width="2" style="40" customWidth="1"/>
    <col min="3550" max="3550" width="3.85546875" style="40" customWidth="1"/>
    <col min="3551" max="3551" width="16.28515625" style="40" customWidth="1"/>
    <col min="3552" max="3552" width="2.42578125" style="40" customWidth="1"/>
    <col min="3553" max="3553" width="12" style="40" customWidth="1"/>
    <col min="3554" max="3554" width="2.28515625" style="40" customWidth="1"/>
    <col min="3555" max="3555" width="14.85546875" style="40" bestFit="1" customWidth="1"/>
    <col min="3556" max="3556" width="17.28515625" style="40" bestFit="1" customWidth="1"/>
    <col min="3557" max="3557" width="38.28515625" style="40" customWidth="1"/>
    <col min="3558" max="3558" width="13.42578125" style="40" bestFit="1" customWidth="1"/>
    <col min="3559" max="3801" width="11.42578125" style="40"/>
    <col min="3802" max="3802" width="39.28515625" style="40" customWidth="1"/>
    <col min="3803" max="3803" width="5.5703125" style="40" customWidth="1"/>
    <col min="3804" max="3804" width="16.28515625" style="40" customWidth="1"/>
    <col min="3805" max="3805" width="2" style="40" customWidth="1"/>
    <col min="3806" max="3806" width="3.85546875" style="40" customWidth="1"/>
    <col min="3807" max="3807" width="16.28515625" style="40" customWidth="1"/>
    <col min="3808" max="3808" width="2.42578125" style="40" customWidth="1"/>
    <col min="3809" max="3809" width="12" style="40" customWidth="1"/>
    <col min="3810" max="3810" width="2.28515625" style="40" customWidth="1"/>
    <col min="3811" max="3811" width="14.85546875" style="40" bestFit="1" customWidth="1"/>
    <col min="3812" max="3812" width="17.28515625" style="40" bestFit="1" customWidth="1"/>
    <col min="3813" max="3813" width="38.28515625" style="40" customWidth="1"/>
    <col min="3814" max="3814" width="13.42578125" style="40" bestFit="1" customWidth="1"/>
    <col min="3815" max="4057" width="11.42578125" style="40"/>
    <col min="4058" max="4058" width="39.28515625" style="40" customWidth="1"/>
    <col min="4059" max="4059" width="5.5703125" style="40" customWidth="1"/>
    <col min="4060" max="4060" width="16.28515625" style="40" customWidth="1"/>
    <col min="4061" max="4061" width="2" style="40" customWidth="1"/>
    <col min="4062" max="4062" width="3.85546875" style="40" customWidth="1"/>
    <col min="4063" max="4063" width="16.28515625" style="40" customWidth="1"/>
    <col min="4064" max="4064" width="2.42578125" style="40" customWidth="1"/>
    <col min="4065" max="4065" width="12" style="40" customWidth="1"/>
    <col min="4066" max="4066" width="2.28515625" style="40" customWidth="1"/>
    <col min="4067" max="4067" width="14.85546875" style="40" bestFit="1" customWidth="1"/>
    <col min="4068" max="4068" width="17.28515625" style="40" bestFit="1" customWidth="1"/>
    <col min="4069" max="4069" width="38.28515625" style="40" customWidth="1"/>
    <col min="4070" max="4070" width="13.42578125" style="40" bestFit="1" customWidth="1"/>
    <col min="4071" max="4313" width="11.42578125" style="40"/>
    <col min="4314" max="4314" width="39.28515625" style="40" customWidth="1"/>
    <col min="4315" max="4315" width="5.5703125" style="40" customWidth="1"/>
    <col min="4316" max="4316" width="16.28515625" style="40" customWidth="1"/>
    <col min="4317" max="4317" width="2" style="40" customWidth="1"/>
    <col min="4318" max="4318" width="3.85546875" style="40" customWidth="1"/>
    <col min="4319" max="4319" width="16.28515625" style="40" customWidth="1"/>
    <col min="4320" max="4320" width="2.42578125" style="40" customWidth="1"/>
    <col min="4321" max="4321" width="12" style="40" customWidth="1"/>
    <col min="4322" max="4322" width="2.28515625" style="40" customWidth="1"/>
    <col min="4323" max="4323" width="14.85546875" style="40" bestFit="1" customWidth="1"/>
    <col min="4324" max="4324" width="17.28515625" style="40" bestFit="1" customWidth="1"/>
    <col min="4325" max="4325" width="38.28515625" style="40" customWidth="1"/>
    <col min="4326" max="4326" width="13.42578125" style="40" bestFit="1" customWidth="1"/>
    <col min="4327" max="4569" width="11.42578125" style="40"/>
    <col min="4570" max="4570" width="39.28515625" style="40" customWidth="1"/>
    <col min="4571" max="4571" width="5.5703125" style="40" customWidth="1"/>
    <col min="4572" max="4572" width="16.28515625" style="40" customWidth="1"/>
    <col min="4573" max="4573" width="2" style="40" customWidth="1"/>
    <col min="4574" max="4574" width="3.85546875" style="40" customWidth="1"/>
    <col min="4575" max="4575" width="16.28515625" style="40" customWidth="1"/>
    <col min="4576" max="4576" width="2.42578125" style="40" customWidth="1"/>
    <col min="4577" max="4577" width="12" style="40" customWidth="1"/>
    <col min="4578" max="4578" width="2.28515625" style="40" customWidth="1"/>
    <col min="4579" max="4579" width="14.85546875" style="40" bestFit="1" customWidth="1"/>
    <col min="4580" max="4580" width="17.28515625" style="40" bestFit="1" customWidth="1"/>
    <col min="4581" max="4581" width="38.28515625" style="40" customWidth="1"/>
    <col min="4582" max="4582" width="13.42578125" style="40" bestFit="1" customWidth="1"/>
    <col min="4583" max="4825" width="11.42578125" style="40"/>
    <col min="4826" max="4826" width="39.28515625" style="40" customWidth="1"/>
    <col min="4827" max="4827" width="5.5703125" style="40" customWidth="1"/>
    <col min="4828" max="4828" width="16.28515625" style="40" customWidth="1"/>
    <col min="4829" max="4829" width="2" style="40" customWidth="1"/>
    <col min="4830" max="4830" width="3.85546875" style="40" customWidth="1"/>
    <col min="4831" max="4831" width="16.28515625" style="40" customWidth="1"/>
    <col min="4832" max="4832" width="2.42578125" style="40" customWidth="1"/>
    <col min="4833" max="4833" width="12" style="40" customWidth="1"/>
    <col min="4834" max="4834" width="2.28515625" style="40" customWidth="1"/>
    <col min="4835" max="4835" width="14.85546875" style="40" bestFit="1" customWidth="1"/>
    <col min="4836" max="4836" width="17.28515625" style="40" bestFit="1" customWidth="1"/>
    <col min="4837" max="4837" width="38.28515625" style="40" customWidth="1"/>
    <col min="4838" max="4838" width="13.42578125" style="40" bestFit="1" customWidth="1"/>
    <col min="4839" max="5081" width="11.42578125" style="40"/>
    <col min="5082" max="5082" width="39.28515625" style="40" customWidth="1"/>
    <col min="5083" max="5083" width="5.5703125" style="40" customWidth="1"/>
    <col min="5084" max="5084" width="16.28515625" style="40" customWidth="1"/>
    <col min="5085" max="5085" width="2" style="40" customWidth="1"/>
    <col min="5086" max="5086" width="3.85546875" style="40" customWidth="1"/>
    <col min="5087" max="5087" width="16.28515625" style="40" customWidth="1"/>
    <col min="5088" max="5088" width="2.42578125" style="40" customWidth="1"/>
    <col min="5089" max="5089" width="12" style="40" customWidth="1"/>
    <col min="5090" max="5090" width="2.28515625" style="40" customWidth="1"/>
    <col min="5091" max="5091" width="14.85546875" style="40" bestFit="1" customWidth="1"/>
    <col min="5092" max="5092" width="17.28515625" style="40" bestFit="1" customWidth="1"/>
    <col min="5093" max="5093" width="38.28515625" style="40" customWidth="1"/>
    <col min="5094" max="5094" width="13.42578125" style="40" bestFit="1" customWidth="1"/>
    <col min="5095" max="5337" width="11.42578125" style="40"/>
    <col min="5338" max="5338" width="39.28515625" style="40" customWidth="1"/>
    <col min="5339" max="5339" width="5.5703125" style="40" customWidth="1"/>
    <col min="5340" max="5340" width="16.28515625" style="40" customWidth="1"/>
    <col min="5341" max="5341" width="2" style="40" customWidth="1"/>
    <col min="5342" max="5342" width="3.85546875" style="40" customWidth="1"/>
    <col min="5343" max="5343" width="16.28515625" style="40" customWidth="1"/>
    <col min="5344" max="5344" width="2.42578125" style="40" customWidth="1"/>
    <col min="5345" max="5345" width="12" style="40" customWidth="1"/>
    <col min="5346" max="5346" width="2.28515625" style="40" customWidth="1"/>
    <col min="5347" max="5347" width="14.85546875" style="40" bestFit="1" customWidth="1"/>
    <col min="5348" max="5348" width="17.28515625" style="40" bestFit="1" customWidth="1"/>
    <col min="5349" max="5349" width="38.28515625" style="40" customWidth="1"/>
    <col min="5350" max="5350" width="13.42578125" style="40" bestFit="1" customWidth="1"/>
    <col min="5351" max="5593" width="11.42578125" style="40"/>
    <col min="5594" max="5594" width="39.28515625" style="40" customWidth="1"/>
    <col min="5595" max="5595" width="5.5703125" style="40" customWidth="1"/>
    <col min="5596" max="5596" width="16.28515625" style="40" customWidth="1"/>
    <col min="5597" max="5597" width="2" style="40" customWidth="1"/>
    <col min="5598" max="5598" width="3.85546875" style="40" customWidth="1"/>
    <col min="5599" max="5599" width="16.28515625" style="40" customWidth="1"/>
    <col min="5600" max="5600" width="2.42578125" style="40" customWidth="1"/>
    <col min="5601" max="5601" width="12" style="40" customWidth="1"/>
    <col min="5602" max="5602" width="2.28515625" style="40" customWidth="1"/>
    <col min="5603" max="5603" width="14.85546875" style="40" bestFit="1" customWidth="1"/>
    <col min="5604" max="5604" width="17.28515625" style="40" bestFit="1" customWidth="1"/>
    <col min="5605" max="5605" width="38.28515625" style="40" customWidth="1"/>
    <col min="5606" max="5606" width="13.42578125" style="40" bestFit="1" customWidth="1"/>
    <col min="5607" max="5849" width="11.42578125" style="40"/>
    <col min="5850" max="5850" width="39.28515625" style="40" customWidth="1"/>
    <col min="5851" max="5851" width="5.5703125" style="40" customWidth="1"/>
    <col min="5852" max="5852" width="16.28515625" style="40" customWidth="1"/>
    <col min="5853" max="5853" width="2" style="40" customWidth="1"/>
    <col min="5854" max="5854" width="3.85546875" style="40" customWidth="1"/>
    <col min="5855" max="5855" width="16.28515625" style="40" customWidth="1"/>
    <col min="5856" max="5856" width="2.42578125" style="40" customWidth="1"/>
    <col min="5857" max="5857" width="12" style="40" customWidth="1"/>
    <col min="5858" max="5858" width="2.28515625" style="40" customWidth="1"/>
    <col min="5859" max="5859" width="14.85546875" style="40" bestFit="1" customWidth="1"/>
    <col min="5860" max="5860" width="17.28515625" style="40" bestFit="1" customWidth="1"/>
    <col min="5861" max="5861" width="38.28515625" style="40" customWidth="1"/>
    <col min="5862" max="5862" width="13.42578125" style="40" bestFit="1" customWidth="1"/>
    <col min="5863" max="6105" width="11.42578125" style="40"/>
    <col min="6106" max="6106" width="39.28515625" style="40" customWidth="1"/>
    <col min="6107" max="6107" width="5.5703125" style="40" customWidth="1"/>
    <col min="6108" max="6108" width="16.28515625" style="40" customWidth="1"/>
    <col min="6109" max="6109" width="2" style="40" customWidth="1"/>
    <col min="6110" max="6110" width="3.85546875" style="40" customWidth="1"/>
    <col min="6111" max="6111" width="16.28515625" style="40" customWidth="1"/>
    <col min="6112" max="6112" width="2.42578125" style="40" customWidth="1"/>
    <col min="6113" max="6113" width="12" style="40" customWidth="1"/>
    <col min="6114" max="6114" width="2.28515625" style="40" customWidth="1"/>
    <col min="6115" max="6115" width="14.85546875" style="40" bestFit="1" customWidth="1"/>
    <col min="6116" max="6116" width="17.28515625" style="40" bestFit="1" customWidth="1"/>
    <col min="6117" max="6117" width="38.28515625" style="40" customWidth="1"/>
    <col min="6118" max="6118" width="13.42578125" style="40" bestFit="1" customWidth="1"/>
    <col min="6119" max="6361" width="11.42578125" style="40"/>
    <col min="6362" max="6362" width="39.28515625" style="40" customWidth="1"/>
    <col min="6363" max="6363" width="5.5703125" style="40" customWidth="1"/>
    <col min="6364" max="6364" width="16.28515625" style="40" customWidth="1"/>
    <col min="6365" max="6365" width="2" style="40" customWidth="1"/>
    <col min="6366" max="6366" width="3.85546875" style="40" customWidth="1"/>
    <col min="6367" max="6367" width="16.28515625" style="40" customWidth="1"/>
    <col min="6368" max="6368" width="2.42578125" style="40" customWidth="1"/>
    <col min="6369" max="6369" width="12" style="40" customWidth="1"/>
    <col min="6370" max="6370" width="2.28515625" style="40" customWidth="1"/>
    <col min="6371" max="6371" width="14.85546875" style="40" bestFit="1" customWidth="1"/>
    <col min="6372" max="6372" width="17.28515625" style="40" bestFit="1" customWidth="1"/>
    <col min="6373" max="6373" width="38.28515625" style="40" customWidth="1"/>
    <col min="6374" max="6374" width="13.42578125" style="40" bestFit="1" customWidth="1"/>
    <col min="6375" max="6617" width="11.42578125" style="40"/>
    <col min="6618" max="6618" width="39.28515625" style="40" customWidth="1"/>
    <col min="6619" max="6619" width="5.5703125" style="40" customWidth="1"/>
    <col min="6620" max="6620" width="16.28515625" style="40" customWidth="1"/>
    <col min="6621" max="6621" width="2" style="40" customWidth="1"/>
    <col min="6622" max="6622" width="3.85546875" style="40" customWidth="1"/>
    <col min="6623" max="6623" width="16.28515625" style="40" customWidth="1"/>
    <col min="6624" max="6624" width="2.42578125" style="40" customWidth="1"/>
    <col min="6625" max="6625" width="12" style="40" customWidth="1"/>
    <col min="6626" max="6626" width="2.28515625" style="40" customWidth="1"/>
    <col min="6627" max="6627" width="14.85546875" style="40" bestFit="1" customWidth="1"/>
    <col min="6628" max="6628" width="17.28515625" style="40" bestFit="1" customWidth="1"/>
    <col min="6629" max="6629" width="38.28515625" style="40" customWidth="1"/>
    <col min="6630" max="6630" width="13.42578125" style="40" bestFit="1" customWidth="1"/>
    <col min="6631" max="6873" width="11.42578125" style="40"/>
    <col min="6874" max="6874" width="39.28515625" style="40" customWidth="1"/>
    <col min="6875" max="6875" width="5.5703125" style="40" customWidth="1"/>
    <col min="6876" max="6876" width="16.28515625" style="40" customWidth="1"/>
    <col min="6877" max="6877" width="2" style="40" customWidth="1"/>
    <col min="6878" max="6878" width="3.85546875" style="40" customWidth="1"/>
    <col min="6879" max="6879" width="16.28515625" style="40" customWidth="1"/>
    <col min="6880" max="6880" width="2.42578125" style="40" customWidth="1"/>
    <col min="6881" max="6881" width="12" style="40" customWidth="1"/>
    <col min="6882" max="6882" width="2.28515625" style="40" customWidth="1"/>
    <col min="6883" max="6883" width="14.85546875" style="40" bestFit="1" customWidth="1"/>
    <col min="6884" max="6884" width="17.28515625" style="40" bestFit="1" customWidth="1"/>
    <col min="6885" max="6885" width="38.28515625" style="40" customWidth="1"/>
    <col min="6886" max="6886" width="13.42578125" style="40" bestFit="1" customWidth="1"/>
    <col min="6887" max="7129" width="11.42578125" style="40"/>
    <col min="7130" max="7130" width="39.28515625" style="40" customWidth="1"/>
    <col min="7131" max="7131" width="5.5703125" style="40" customWidth="1"/>
    <col min="7132" max="7132" width="16.28515625" style="40" customWidth="1"/>
    <col min="7133" max="7133" width="2" style="40" customWidth="1"/>
    <col min="7134" max="7134" width="3.85546875" style="40" customWidth="1"/>
    <col min="7135" max="7135" width="16.28515625" style="40" customWidth="1"/>
    <col min="7136" max="7136" width="2.42578125" style="40" customWidth="1"/>
    <col min="7137" max="7137" width="12" style="40" customWidth="1"/>
    <col min="7138" max="7138" width="2.28515625" style="40" customWidth="1"/>
    <col min="7139" max="7139" width="14.85546875" style="40" bestFit="1" customWidth="1"/>
    <col min="7140" max="7140" width="17.28515625" style="40" bestFit="1" customWidth="1"/>
    <col min="7141" max="7141" width="38.28515625" style="40" customWidth="1"/>
    <col min="7142" max="7142" width="13.42578125" style="40" bestFit="1" customWidth="1"/>
    <col min="7143" max="7385" width="11.42578125" style="40"/>
    <col min="7386" max="7386" width="39.28515625" style="40" customWidth="1"/>
    <col min="7387" max="7387" width="5.5703125" style="40" customWidth="1"/>
    <col min="7388" max="7388" width="16.28515625" style="40" customWidth="1"/>
    <col min="7389" max="7389" width="2" style="40" customWidth="1"/>
    <col min="7390" max="7390" width="3.85546875" style="40" customWidth="1"/>
    <col min="7391" max="7391" width="16.28515625" style="40" customWidth="1"/>
    <col min="7392" max="7392" width="2.42578125" style="40" customWidth="1"/>
    <col min="7393" max="7393" width="12" style="40" customWidth="1"/>
    <col min="7394" max="7394" width="2.28515625" style="40" customWidth="1"/>
    <col min="7395" max="7395" width="14.85546875" style="40" bestFit="1" customWidth="1"/>
    <col min="7396" max="7396" width="17.28515625" style="40" bestFit="1" customWidth="1"/>
    <col min="7397" max="7397" width="38.28515625" style="40" customWidth="1"/>
    <col min="7398" max="7398" width="13.42578125" style="40" bestFit="1" customWidth="1"/>
    <col min="7399" max="7641" width="11.42578125" style="40"/>
    <col min="7642" max="7642" width="39.28515625" style="40" customWidth="1"/>
    <col min="7643" max="7643" width="5.5703125" style="40" customWidth="1"/>
    <col min="7644" max="7644" width="16.28515625" style="40" customWidth="1"/>
    <col min="7645" max="7645" width="2" style="40" customWidth="1"/>
    <col min="7646" max="7646" width="3.85546875" style="40" customWidth="1"/>
    <col min="7647" max="7647" width="16.28515625" style="40" customWidth="1"/>
    <col min="7648" max="7648" width="2.42578125" style="40" customWidth="1"/>
    <col min="7649" max="7649" width="12" style="40" customWidth="1"/>
    <col min="7650" max="7650" width="2.28515625" style="40" customWidth="1"/>
    <col min="7651" max="7651" width="14.85546875" style="40" bestFit="1" customWidth="1"/>
    <col min="7652" max="7652" width="17.28515625" style="40" bestFit="1" customWidth="1"/>
    <col min="7653" max="7653" width="38.28515625" style="40" customWidth="1"/>
    <col min="7654" max="7654" width="13.42578125" style="40" bestFit="1" customWidth="1"/>
    <col min="7655" max="7897" width="11.42578125" style="40"/>
    <col min="7898" max="7898" width="39.28515625" style="40" customWidth="1"/>
    <col min="7899" max="7899" width="5.5703125" style="40" customWidth="1"/>
    <col min="7900" max="7900" width="16.28515625" style="40" customWidth="1"/>
    <col min="7901" max="7901" width="2" style="40" customWidth="1"/>
    <col min="7902" max="7902" width="3.85546875" style="40" customWidth="1"/>
    <col min="7903" max="7903" width="16.28515625" style="40" customWidth="1"/>
    <col min="7904" max="7904" width="2.42578125" style="40" customWidth="1"/>
    <col min="7905" max="7905" width="12" style="40" customWidth="1"/>
    <col min="7906" max="7906" width="2.28515625" style="40" customWidth="1"/>
    <col min="7907" max="7907" width="14.85546875" style="40" bestFit="1" customWidth="1"/>
    <col min="7908" max="7908" width="17.28515625" style="40" bestFit="1" customWidth="1"/>
    <col min="7909" max="7909" width="38.28515625" style="40" customWidth="1"/>
    <col min="7910" max="7910" width="13.42578125" style="40" bestFit="1" customWidth="1"/>
    <col min="7911" max="8153" width="11.42578125" style="40"/>
    <col min="8154" max="8154" width="39.28515625" style="40" customWidth="1"/>
    <col min="8155" max="8155" width="5.5703125" style="40" customWidth="1"/>
    <col min="8156" max="8156" width="16.28515625" style="40" customWidth="1"/>
    <col min="8157" max="8157" width="2" style="40" customWidth="1"/>
    <col min="8158" max="8158" width="3.85546875" style="40" customWidth="1"/>
    <col min="8159" max="8159" width="16.28515625" style="40" customWidth="1"/>
    <col min="8160" max="8160" width="2.42578125" style="40" customWidth="1"/>
    <col min="8161" max="8161" width="12" style="40" customWidth="1"/>
    <col min="8162" max="8162" width="2.28515625" style="40" customWidth="1"/>
    <col min="8163" max="8163" width="14.85546875" style="40" bestFit="1" customWidth="1"/>
    <col min="8164" max="8164" width="17.28515625" style="40" bestFit="1" customWidth="1"/>
    <col min="8165" max="8165" width="38.28515625" style="40" customWidth="1"/>
    <col min="8166" max="8166" width="13.42578125" style="40" bestFit="1" customWidth="1"/>
    <col min="8167" max="8409" width="11.42578125" style="40"/>
    <col min="8410" max="8410" width="39.28515625" style="40" customWidth="1"/>
    <col min="8411" max="8411" width="5.5703125" style="40" customWidth="1"/>
    <col min="8412" max="8412" width="16.28515625" style="40" customWidth="1"/>
    <col min="8413" max="8413" width="2" style="40" customWidth="1"/>
    <col min="8414" max="8414" width="3.85546875" style="40" customWidth="1"/>
    <col min="8415" max="8415" width="16.28515625" style="40" customWidth="1"/>
    <col min="8416" max="8416" width="2.42578125" style="40" customWidth="1"/>
    <col min="8417" max="8417" width="12" style="40" customWidth="1"/>
    <col min="8418" max="8418" width="2.28515625" style="40" customWidth="1"/>
    <col min="8419" max="8419" width="14.85546875" style="40" bestFit="1" customWidth="1"/>
    <col min="8420" max="8420" width="17.28515625" style="40" bestFit="1" customWidth="1"/>
    <col min="8421" max="8421" width="38.28515625" style="40" customWidth="1"/>
    <col min="8422" max="8422" width="13.42578125" style="40" bestFit="1" customWidth="1"/>
    <col min="8423" max="8665" width="11.42578125" style="40"/>
    <col min="8666" max="8666" width="39.28515625" style="40" customWidth="1"/>
    <col min="8667" max="8667" width="5.5703125" style="40" customWidth="1"/>
    <col min="8668" max="8668" width="16.28515625" style="40" customWidth="1"/>
    <col min="8669" max="8669" width="2" style="40" customWidth="1"/>
    <col min="8670" max="8670" width="3.85546875" style="40" customWidth="1"/>
    <col min="8671" max="8671" width="16.28515625" style="40" customWidth="1"/>
    <col min="8672" max="8672" width="2.42578125" style="40" customWidth="1"/>
    <col min="8673" max="8673" width="12" style="40" customWidth="1"/>
    <col min="8674" max="8674" width="2.28515625" style="40" customWidth="1"/>
    <col min="8675" max="8675" width="14.85546875" style="40" bestFit="1" customWidth="1"/>
    <col min="8676" max="8676" width="17.28515625" style="40" bestFit="1" customWidth="1"/>
    <col min="8677" max="8677" width="38.28515625" style="40" customWidth="1"/>
    <col min="8678" max="8678" width="13.42578125" style="40" bestFit="1" customWidth="1"/>
    <col min="8679" max="8921" width="11.42578125" style="40"/>
    <col min="8922" max="8922" width="39.28515625" style="40" customWidth="1"/>
    <col min="8923" max="8923" width="5.5703125" style="40" customWidth="1"/>
    <col min="8924" max="8924" width="16.28515625" style="40" customWidth="1"/>
    <col min="8925" max="8925" width="2" style="40" customWidth="1"/>
    <col min="8926" max="8926" width="3.85546875" style="40" customWidth="1"/>
    <col min="8927" max="8927" width="16.28515625" style="40" customWidth="1"/>
    <col min="8928" max="8928" width="2.42578125" style="40" customWidth="1"/>
    <col min="8929" max="8929" width="12" style="40" customWidth="1"/>
    <col min="8930" max="8930" width="2.28515625" style="40" customWidth="1"/>
    <col min="8931" max="8931" width="14.85546875" style="40" bestFit="1" customWidth="1"/>
    <col min="8932" max="8932" width="17.28515625" style="40" bestFit="1" customWidth="1"/>
    <col min="8933" max="8933" width="38.28515625" style="40" customWidth="1"/>
    <col min="8934" max="8934" width="13.42578125" style="40" bestFit="1" customWidth="1"/>
    <col min="8935" max="9177" width="11.42578125" style="40"/>
    <col min="9178" max="9178" width="39.28515625" style="40" customWidth="1"/>
    <col min="9179" max="9179" width="5.5703125" style="40" customWidth="1"/>
    <col min="9180" max="9180" width="16.28515625" style="40" customWidth="1"/>
    <col min="9181" max="9181" width="2" style="40" customWidth="1"/>
    <col min="9182" max="9182" width="3.85546875" style="40" customWidth="1"/>
    <col min="9183" max="9183" width="16.28515625" style="40" customWidth="1"/>
    <col min="9184" max="9184" width="2.42578125" style="40" customWidth="1"/>
    <col min="9185" max="9185" width="12" style="40" customWidth="1"/>
    <col min="9186" max="9186" width="2.28515625" style="40" customWidth="1"/>
    <col min="9187" max="9187" width="14.85546875" style="40" bestFit="1" customWidth="1"/>
    <col min="9188" max="9188" width="17.28515625" style="40" bestFit="1" customWidth="1"/>
    <col min="9189" max="9189" width="38.28515625" style="40" customWidth="1"/>
    <col min="9190" max="9190" width="13.42578125" style="40" bestFit="1" customWidth="1"/>
    <col min="9191" max="9433" width="11.42578125" style="40"/>
    <col min="9434" max="9434" width="39.28515625" style="40" customWidth="1"/>
    <col min="9435" max="9435" width="5.5703125" style="40" customWidth="1"/>
    <col min="9436" max="9436" width="16.28515625" style="40" customWidth="1"/>
    <col min="9437" max="9437" width="2" style="40" customWidth="1"/>
    <col min="9438" max="9438" width="3.85546875" style="40" customWidth="1"/>
    <col min="9439" max="9439" width="16.28515625" style="40" customWidth="1"/>
    <col min="9440" max="9440" width="2.42578125" style="40" customWidth="1"/>
    <col min="9441" max="9441" width="12" style="40" customWidth="1"/>
    <col min="9442" max="9442" width="2.28515625" style="40" customWidth="1"/>
    <col min="9443" max="9443" width="14.85546875" style="40" bestFit="1" customWidth="1"/>
    <col min="9444" max="9444" width="17.28515625" style="40" bestFit="1" customWidth="1"/>
    <col min="9445" max="9445" width="38.28515625" style="40" customWidth="1"/>
    <col min="9446" max="9446" width="13.42578125" style="40" bestFit="1" customWidth="1"/>
    <col min="9447" max="9689" width="11.42578125" style="40"/>
    <col min="9690" max="9690" width="39.28515625" style="40" customWidth="1"/>
    <col min="9691" max="9691" width="5.5703125" style="40" customWidth="1"/>
    <col min="9692" max="9692" width="16.28515625" style="40" customWidth="1"/>
    <col min="9693" max="9693" width="2" style="40" customWidth="1"/>
    <col min="9694" max="9694" width="3.85546875" style="40" customWidth="1"/>
    <col min="9695" max="9695" width="16.28515625" style="40" customWidth="1"/>
    <col min="9696" max="9696" width="2.42578125" style="40" customWidth="1"/>
    <col min="9697" max="9697" width="12" style="40" customWidth="1"/>
    <col min="9698" max="9698" width="2.28515625" style="40" customWidth="1"/>
    <col min="9699" max="9699" width="14.85546875" style="40" bestFit="1" customWidth="1"/>
    <col min="9700" max="9700" width="17.28515625" style="40" bestFit="1" customWidth="1"/>
    <col min="9701" max="9701" width="38.28515625" style="40" customWidth="1"/>
    <col min="9702" max="9702" width="13.42578125" style="40" bestFit="1" customWidth="1"/>
    <col min="9703" max="9945" width="11.42578125" style="40"/>
    <col min="9946" max="9946" width="39.28515625" style="40" customWidth="1"/>
    <col min="9947" max="9947" width="5.5703125" style="40" customWidth="1"/>
    <col min="9948" max="9948" width="16.28515625" style="40" customWidth="1"/>
    <col min="9949" max="9949" width="2" style="40" customWidth="1"/>
    <col min="9950" max="9950" width="3.85546875" style="40" customWidth="1"/>
    <col min="9951" max="9951" width="16.28515625" style="40" customWidth="1"/>
    <col min="9952" max="9952" width="2.42578125" style="40" customWidth="1"/>
    <col min="9953" max="9953" width="12" style="40" customWidth="1"/>
    <col min="9954" max="9954" width="2.28515625" style="40" customWidth="1"/>
    <col min="9955" max="9955" width="14.85546875" style="40" bestFit="1" customWidth="1"/>
    <col min="9956" max="9956" width="17.28515625" style="40" bestFit="1" customWidth="1"/>
    <col min="9957" max="9957" width="38.28515625" style="40" customWidth="1"/>
    <col min="9958" max="9958" width="13.42578125" style="40" bestFit="1" customWidth="1"/>
    <col min="9959" max="10201" width="11.42578125" style="40"/>
    <col min="10202" max="10202" width="39.28515625" style="40" customWidth="1"/>
    <col min="10203" max="10203" width="5.5703125" style="40" customWidth="1"/>
    <col min="10204" max="10204" width="16.28515625" style="40" customWidth="1"/>
    <col min="10205" max="10205" width="2" style="40" customWidth="1"/>
    <col min="10206" max="10206" width="3.85546875" style="40" customWidth="1"/>
    <col min="10207" max="10207" width="16.28515625" style="40" customWidth="1"/>
    <col min="10208" max="10208" width="2.42578125" style="40" customWidth="1"/>
    <col min="10209" max="10209" width="12" style="40" customWidth="1"/>
    <col min="10210" max="10210" width="2.28515625" style="40" customWidth="1"/>
    <col min="10211" max="10211" width="14.85546875" style="40" bestFit="1" customWidth="1"/>
    <col min="10212" max="10212" width="17.28515625" style="40" bestFit="1" customWidth="1"/>
    <col min="10213" max="10213" width="38.28515625" style="40" customWidth="1"/>
    <col min="10214" max="10214" width="13.42578125" style="40" bestFit="1" customWidth="1"/>
    <col min="10215" max="10457" width="11.42578125" style="40"/>
    <col min="10458" max="10458" width="39.28515625" style="40" customWidth="1"/>
    <col min="10459" max="10459" width="5.5703125" style="40" customWidth="1"/>
    <col min="10460" max="10460" width="16.28515625" style="40" customWidth="1"/>
    <col min="10461" max="10461" width="2" style="40" customWidth="1"/>
    <col min="10462" max="10462" width="3.85546875" style="40" customWidth="1"/>
    <col min="10463" max="10463" width="16.28515625" style="40" customWidth="1"/>
    <col min="10464" max="10464" width="2.42578125" style="40" customWidth="1"/>
    <col min="10465" max="10465" width="12" style="40" customWidth="1"/>
    <col min="10466" max="10466" width="2.28515625" style="40" customWidth="1"/>
    <col min="10467" max="10467" width="14.85546875" style="40" bestFit="1" customWidth="1"/>
    <col min="10468" max="10468" width="17.28515625" style="40" bestFit="1" customWidth="1"/>
    <col min="10469" max="10469" width="38.28515625" style="40" customWidth="1"/>
    <col min="10470" max="10470" width="13.42578125" style="40" bestFit="1" customWidth="1"/>
    <col min="10471" max="10713" width="11.42578125" style="40"/>
    <col min="10714" max="10714" width="39.28515625" style="40" customWidth="1"/>
    <col min="10715" max="10715" width="5.5703125" style="40" customWidth="1"/>
    <col min="10716" max="10716" width="16.28515625" style="40" customWidth="1"/>
    <col min="10717" max="10717" width="2" style="40" customWidth="1"/>
    <col min="10718" max="10718" width="3.85546875" style="40" customWidth="1"/>
    <col min="10719" max="10719" width="16.28515625" style="40" customWidth="1"/>
    <col min="10720" max="10720" width="2.42578125" style="40" customWidth="1"/>
    <col min="10721" max="10721" width="12" style="40" customWidth="1"/>
    <col min="10722" max="10722" width="2.28515625" style="40" customWidth="1"/>
    <col min="10723" max="10723" width="14.85546875" style="40" bestFit="1" customWidth="1"/>
    <col min="10724" max="10724" width="17.28515625" style="40" bestFit="1" customWidth="1"/>
    <col min="10725" max="10725" width="38.28515625" style="40" customWidth="1"/>
    <col min="10726" max="10726" width="13.42578125" style="40" bestFit="1" customWidth="1"/>
    <col min="10727" max="10969" width="11.42578125" style="40"/>
    <col min="10970" max="10970" width="39.28515625" style="40" customWidth="1"/>
    <col min="10971" max="10971" width="5.5703125" style="40" customWidth="1"/>
    <col min="10972" max="10972" width="16.28515625" style="40" customWidth="1"/>
    <col min="10973" max="10973" width="2" style="40" customWidth="1"/>
    <col min="10974" max="10974" width="3.85546875" style="40" customWidth="1"/>
    <col min="10975" max="10975" width="16.28515625" style="40" customWidth="1"/>
    <col min="10976" max="10976" width="2.42578125" style="40" customWidth="1"/>
    <col min="10977" max="10977" width="12" style="40" customWidth="1"/>
    <col min="10978" max="10978" width="2.28515625" style="40" customWidth="1"/>
    <col min="10979" max="10979" width="14.85546875" style="40" bestFit="1" customWidth="1"/>
    <col min="10980" max="10980" width="17.28515625" style="40" bestFit="1" customWidth="1"/>
    <col min="10981" max="10981" width="38.28515625" style="40" customWidth="1"/>
    <col min="10982" max="10982" width="13.42578125" style="40" bestFit="1" customWidth="1"/>
    <col min="10983" max="11225" width="11.42578125" style="40"/>
    <col min="11226" max="11226" width="39.28515625" style="40" customWidth="1"/>
    <col min="11227" max="11227" width="5.5703125" style="40" customWidth="1"/>
    <col min="11228" max="11228" width="16.28515625" style="40" customWidth="1"/>
    <col min="11229" max="11229" width="2" style="40" customWidth="1"/>
    <col min="11230" max="11230" width="3.85546875" style="40" customWidth="1"/>
    <col min="11231" max="11231" width="16.28515625" style="40" customWidth="1"/>
    <col min="11232" max="11232" width="2.42578125" style="40" customWidth="1"/>
    <col min="11233" max="11233" width="12" style="40" customWidth="1"/>
    <col min="11234" max="11234" width="2.28515625" style="40" customWidth="1"/>
    <col min="11235" max="11235" width="14.85546875" style="40" bestFit="1" customWidth="1"/>
    <col min="11236" max="11236" width="17.28515625" style="40" bestFit="1" customWidth="1"/>
    <col min="11237" max="11237" width="38.28515625" style="40" customWidth="1"/>
    <col min="11238" max="11238" width="13.42578125" style="40" bestFit="1" customWidth="1"/>
    <col min="11239" max="11481" width="11.42578125" style="40"/>
    <col min="11482" max="11482" width="39.28515625" style="40" customWidth="1"/>
    <col min="11483" max="11483" width="5.5703125" style="40" customWidth="1"/>
    <col min="11484" max="11484" width="16.28515625" style="40" customWidth="1"/>
    <col min="11485" max="11485" width="2" style="40" customWidth="1"/>
    <col min="11486" max="11486" width="3.85546875" style="40" customWidth="1"/>
    <col min="11487" max="11487" width="16.28515625" style="40" customWidth="1"/>
    <col min="11488" max="11488" width="2.42578125" style="40" customWidth="1"/>
    <col min="11489" max="11489" width="12" style="40" customWidth="1"/>
    <col min="11490" max="11490" width="2.28515625" style="40" customWidth="1"/>
    <col min="11491" max="11491" width="14.85546875" style="40" bestFit="1" customWidth="1"/>
    <col min="11492" max="11492" width="17.28515625" style="40" bestFit="1" customWidth="1"/>
    <col min="11493" max="11493" width="38.28515625" style="40" customWidth="1"/>
    <col min="11494" max="11494" width="13.42578125" style="40" bestFit="1" customWidth="1"/>
    <col min="11495" max="11737" width="11.42578125" style="40"/>
    <col min="11738" max="11738" width="39.28515625" style="40" customWidth="1"/>
    <col min="11739" max="11739" width="5.5703125" style="40" customWidth="1"/>
    <col min="11740" max="11740" width="16.28515625" style="40" customWidth="1"/>
    <col min="11741" max="11741" width="2" style="40" customWidth="1"/>
    <col min="11742" max="11742" width="3.85546875" style="40" customWidth="1"/>
    <col min="11743" max="11743" width="16.28515625" style="40" customWidth="1"/>
    <col min="11744" max="11744" width="2.42578125" style="40" customWidth="1"/>
    <col min="11745" max="11745" width="12" style="40" customWidth="1"/>
    <col min="11746" max="11746" width="2.28515625" style="40" customWidth="1"/>
    <col min="11747" max="11747" width="14.85546875" style="40" bestFit="1" customWidth="1"/>
    <col min="11748" max="11748" width="17.28515625" style="40" bestFit="1" customWidth="1"/>
    <col min="11749" max="11749" width="38.28515625" style="40" customWidth="1"/>
    <col min="11750" max="11750" width="13.42578125" style="40" bestFit="1" customWidth="1"/>
    <col min="11751" max="11993" width="11.42578125" style="40"/>
    <col min="11994" max="11994" width="39.28515625" style="40" customWidth="1"/>
    <col min="11995" max="11995" width="5.5703125" style="40" customWidth="1"/>
    <col min="11996" max="11996" width="16.28515625" style="40" customWidth="1"/>
    <col min="11997" max="11997" width="2" style="40" customWidth="1"/>
    <col min="11998" max="11998" width="3.85546875" style="40" customWidth="1"/>
    <col min="11999" max="11999" width="16.28515625" style="40" customWidth="1"/>
    <col min="12000" max="12000" width="2.42578125" style="40" customWidth="1"/>
    <col min="12001" max="12001" width="12" style="40" customWidth="1"/>
    <col min="12002" max="12002" width="2.28515625" style="40" customWidth="1"/>
    <col min="12003" max="12003" width="14.85546875" style="40" bestFit="1" customWidth="1"/>
    <col min="12004" max="12004" width="17.28515625" style="40" bestFit="1" customWidth="1"/>
    <col min="12005" max="12005" width="38.28515625" style="40" customWidth="1"/>
    <col min="12006" max="12006" width="13.42578125" style="40" bestFit="1" customWidth="1"/>
    <col min="12007" max="12249" width="11.42578125" style="40"/>
    <col min="12250" max="12250" width="39.28515625" style="40" customWidth="1"/>
    <col min="12251" max="12251" width="5.5703125" style="40" customWidth="1"/>
    <col min="12252" max="12252" width="16.28515625" style="40" customWidth="1"/>
    <col min="12253" max="12253" width="2" style="40" customWidth="1"/>
    <col min="12254" max="12254" width="3.85546875" style="40" customWidth="1"/>
    <col min="12255" max="12255" width="16.28515625" style="40" customWidth="1"/>
    <col min="12256" max="12256" width="2.42578125" style="40" customWidth="1"/>
    <col min="12257" max="12257" width="12" style="40" customWidth="1"/>
    <col min="12258" max="12258" width="2.28515625" style="40" customWidth="1"/>
    <col min="12259" max="12259" width="14.85546875" style="40" bestFit="1" customWidth="1"/>
    <col min="12260" max="12260" width="17.28515625" style="40" bestFit="1" customWidth="1"/>
    <col min="12261" max="12261" width="38.28515625" style="40" customWidth="1"/>
    <col min="12262" max="12262" width="13.42578125" style="40" bestFit="1" customWidth="1"/>
    <col min="12263" max="12505" width="11.42578125" style="40"/>
    <col min="12506" max="12506" width="39.28515625" style="40" customWidth="1"/>
    <col min="12507" max="12507" width="5.5703125" style="40" customWidth="1"/>
    <col min="12508" max="12508" width="16.28515625" style="40" customWidth="1"/>
    <col min="12509" max="12509" width="2" style="40" customWidth="1"/>
    <col min="12510" max="12510" width="3.85546875" style="40" customWidth="1"/>
    <col min="12511" max="12511" width="16.28515625" style="40" customWidth="1"/>
    <col min="12512" max="12512" width="2.42578125" style="40" customWidth="1"/>
    <col min="12513" max="12513" width="12" style="40" customWidth="1"/>
    <col min="12514" max="12514" width="2.28515625" style="40" customWidth="1"/>
    <col min="12515" max="12515" width="14.85546875" style="40" bestFit="1" customWidth="1"/>
    <col min="12516" max="12516" width="17.28515625" style="40" bestFit="1" customWidth="1"/>
    <col min="12517" max="12517" width="38.28515625" style="40" customWidth="1"/>
    <col min="12518" max="12518" width="13.42578125" style="40" bestFit="1" customWidth="1"/>
    <col min="12519" max="12761" width="11.42578125" style="40"/>
    <col min="12762" max="12762" width="39.28515625" style="40" customWidth="1"/>
    <col min="12763" max="12763" width="5.5703125" style="40" customWidth="1"/>
    <col min="12764" max="12764" width="16.28515625" style="40" customWidth="1"/>
    <col min="12765" max="12765" width="2" style="40" customWidth="1"/>
    <col min="12766" max="12766" width="3.85546875" style="40" customWidth="1"/>
    <col min="12767" max="12767" width="16.28515625" style="40" customWidth="1"/>
    <col min="12768" max="12768" width="2.42578125" style="40" customWidth="1"/>
    <col min="12769" max="12769" width="12" style="40" customWidth="1"/>
    <col min="12770" max="12770" width="2.28515625" style="40" customWidth="1"/>
    <col min="12771" max="12771" width="14.85546875" style="40" bestFit="1" customWidth="1"/>
    <col min="12772" max="12772" width="17.28515625" style="40" bestFit="1" customWidth="1"/>
    <col min="12773" max="12773" width="38.28515625" style="40" customWidth="1"/>
    <col min="12774" max="12774" width="13.42578125" style="40" bestFit="1" customWidth="1"/>
    <col min="12775" max="13017" width="11.42578125" style="40"/>
    <col min="13018" max="13018" width="39.28515625" style="40" customWidth="1"/>
    <col min="13019" max="13019" width="5.5703125" style="40" customWidth="1"/>
    <col min="13020" max="13020" width="16.28515625" style="40" customWidth="1"/>
    <col min="13021" max="13021" width="2" style="40" customWidth="1"/>
    <col min="13022" max="13022" width="3.85546875" style="40" customWidth="1"/>
    <col min="13023" max="13023" width="16.28515625" style="40" customWidth="1"/>
    <col min="13024" max="13024" width="2.42578125" style="40" customWidth="1"/>
    <col min="13025" max="13025" width="12" style="40" customWidth="1"/>
    <col min="13026" max="13026" width="2.28515625" style="40" customWidth="1"/>
    <col min="13027" max="13027" width="14.85546875" style="40" bestFit="1" customWidth="1"/>
    <col min="13028" max="13028" width="17.28515625" style="40" bestFit="1" customWidth="1"/>
    <col min="13029" max="13029" width="38.28515625" style="40" customWidth="1"/>
    <col min="13030" max="13030" width="13.42578125" style="40" bestFit="1" customWidth="1"/>
    <col min="13031" max="13273" width="11.42578125" style="40"/>
    <col min="13274" max="13274" width="39.28515625" style="40" customWidth="1"/>
    <col min="13275" max="13275" width="5.5703125" style="40" customWidth="1"/>
    <col min="13276" max="13276" width="16.28515625" style="40" customWidth="1"/>
    <col min="13277" max="13277" width="2" style="40" customWidth="1"/>
    <col min="13278" max="13278" width="3.85546875" style="40" customWidth="1"/>
    <col min="13279" max="13279" width="16.28515625" style="40" customWidth="1"/>
    <col min="13280" max="13280" width="2.42578125" style="40" customWidth="1"/>
    <col min="13281" max="13281" width="12" style="40" customWidth="1"/>
    <col min="13282" max="13282" width="2.28515625" style="40" customWidth="1"/>
    <col min="13283" max="13283" width="14.85546875" style="40" bestFit="1" customWidth="1"/>
    <col min="13284" max="13284" width="17.28515625" style="40" bestFit="1" customWidth="1"/>
    <col min="13285" max="13285" width="38.28515625" style="40" customWidth="1"/>
    <col min="13286" max="13286" width="13.42578125" style="40" bestFit="1" customWidth="1"/>
    <col min="13287" max="13529" width="11.42578125" style="40"/>
    <col min="13530" max="13530" width="39.28515625" style="40" customWidth="1"/>
    <col min="13531" max="13531" width="5.5703125" style="40" customWidth="1"/>
    <col min="13532" max="13532" width="16.28515625" style="40" customWidth="1"/>
    <col min="13533" max="13533" width="2" style="40" customWidth="1"/>
    <col min="13534" max="13534" width="3.85546875" style="40" customWidth="1"/>
    <col min="13535" max="13535" width="16.28515625" style="40" customWidth="1"/>
    <col min="13536" max="13536" width="2.42578125" style="40" customWidth="1"/>
    <col min="13537" max="13537" width="12" style="40" customWidth="1"/>
    <col min="13538" max="13538" width="2.28515625" style="40" customWidth="1"/>
    <col min="13539" max="13539" width="14.85546875" style="40" bestFit="1" customWidth="1"/>
    <col min="13540" max="13540" width="17.28515625" style="40" bestFit="1" customWidth="1"/>
    <col min="13541" max="13541" width="38.28515625" style="40" customWidth="1"/>
    <col min="13542" max="13542" width="13.42578125" style="40" bestFit="1" customWidth="1"/>
    <col min="13543" max="13785" width="11.42578125" style="40"/>
    <col min="13786" max="13786" width="39.28515625" style="40" customWidth="1"/>
    <col min="13787" max="13787" width="5.5703125" style="40" customWidth="1"/>
    <col min="13788" max="13788" width="16.28515625" style="40" customWidth="1"/>
    <col min="13789" max="13789" width="2" style="40" customWidth="1"/>
    <col min="13790" max="13790" width="3.85546875" style="40" customWidth="1"/>
    <col min="13791" max="13791" width="16.28515625" style="40" customWidth="1"/>
    <col min="13792" max="13792" width="2.42578125" style="40" customWidth="1"/>
    <col min="13793" max="13793" width="12" style="40" customWidth="1"/>
    <col min="13794" max="13794" width="2.28515625" style="40" customWidth="1"/>
    <col min="13795" max="13795" width="14.85546875" style="40" bestFit="1" customWidth="1"/>
    <col min="13796" max="13796" width="17.28515625" style="40" bestFit="1" customWidth="1"/>
    <col min="13797" max="13797" width="38.28515625" style="40" customWidth="1"/>
    <col min="13798" max="13798" width="13.42578125" style="40" bestFit="1" customWidth="1"/>
    <col min="13799" max="14041" width="11.42578125" style="40"/>
    <col min="14042" max="14042" width="39.28515625" style="40" customWidth="1"/>
    <col min="14043" max="14043" width="5.5703125" style="40" customWidth="1"/>
    <col min="14044" max="14044" width="16.28515625" style="40" customWidth="1"/>
    <col min="14045" max="14045" width="2" style="40" customWidth="1"/>
    <col min="14046" max="14046" width="3.85546875" style="40" customWidth="1"/>
    <col min="14047" max="14047" width="16.28515625" style="40" customWidth="1"/>
    <col min="14048" max="14048" width="2.42578125" style="40" customWidth="1"/>
    <col min="14049" max="14049" width="12" style="40" customWidth="1"/>
    <col min="14050" max="14050" width="2.28515625" style="40" customWidth="1"/>
    <col min="14051" max="14051" width="14.85546875" style="40" bestFit="1" customWidth="1"/>
    <col min="14052" max="14052" width="17.28515625" style="40" bestFit="1" customWidth="1"/>
    <col min="14053" max="14053" width="38.28515625" style="40" customWidth="1"/>
    <col min="14054" max="14054" width="13.42578125" style="40" bestFit="1" customWidth="1"/>
    <col min="14055" max="14297" width="11.42578125" style="40"/>
    <col min="14298" max="14298" width="39.28515625" style="40" customWidth="1"/>
    <col min="14299" max="14299" width="5.5703125" style="40" customWidth="1"/>
    <col min="14300" max="14300" width="16.28515625" style="40" customWidth="1"/>
    <col min="14301" max="14301" width="2" style="40" customWidth="1"/>
    <col min="14302" max="14302" width="3.85546875" style="40" customWidth="1"/>
    <col min="14303" max="14303" width="16.28515625" style="40" customWidth="1"/>
    <col min="14304" max="14304" width="2.42578125" style="40" customWidth="1"/>
    <col min="14305" max="14305" width="12" style="40" customWidth="1"/>
    <col min="14306" max="14306" width="2.28515625" style="40" customWidth="1"/>
    <col min="14307" max="14307" width="14.85546875" style="40" bestFit="1" customWidth="1"/>
    <col min="14308" max="14308" width="17.28515625" style="40" bestFit="1" customWidth="1"/>
    <col min="14309" max="14309" width="38.28515625" style="40" customWidth="1"/>
    <col min="14310" max="14310" width="13.42578125" style="40" bestFit="1" customWidth="1"/>
    <col min="14311" max="14553" width="11.42578125" style="40"/>
    <col min="14554" max="14554" width="39.28515625" style="40" customWidth="1"/>
    <col min="14555" max="14555" width="5.5703125" style="40" customWidth="1"/>
    <col min="14556" max="14556" width="16.28515625" style="40" customWidth="1"/>
    <col min="14557" max="14557" width="2" style="40" customWidth="1"/>
    <col min="14558" max="14558" width="3.85546875" style="40" customWidth="1"/>
    <col min="14559" max="14559" width="16.28515625" style="40" customWidth="1"/>
    <col min="14560" max="14560" width="2.42578125" style="40" customWidth="1"/>
    <col min="14561" max="14561" width="12" style="40" customWidth="1"/>
    <col min="14562" max="14562" width="2.28515625" style="40" customWidth="1"/>
    <col min="14563" max="14563" width="14.85546875" style="40" bestFit="1" customWidth="1"/>
    <col min="14564" max="14564" width="17.28515625" style="40" bestFit="1" customWidth="1"/>
    <col min="14565" max="14565" width="38.28515625" style="40" customWidth="1"/>
    <col min="14566" max="14566" width="13.42578125" style="40" bestFit="1" customWidth="1"/>
    <col min="14567" max="14809" width="11.42578125" style="40"/>
    <col min="14810" max="14810" width="39.28515625" style="40" customWidth="1"/>
    <col min="14811" max="14811" width="5.5703125" style="40" customWidth="1"/>
    <col min="14812" max="14812" width="16.28515625" style="40" customWidth="1"/>
    <col min="14813" max="14813" width="2" style="40" customWidth="1"/>
    <col min="14814" max="14814" width="3.85546875" style="40" customWidth="1"/>
    <col min="14815" max="14815" width="16.28515625" style="40" customWidth="1"/>
    <col min="14816" max="14816" width="2.42578125" style="40" customWidth="1"/>
    <col min="14817" max="14817" width="12" style="40" customWidth="1"/>
    <col min="14818" max="14818" width="2.28515625" style="40" customWidth="1"/>
    <col min="14819" max="14819" width="14.85546875" style="40" bestFit="1" customWidth="1"/>
    <col min="14820" max="14820" width="17.28515625" style="40" bestFit="1" customWidth="1"/>
    <col min="14821" max="14821" width="38.28515625" style="40" customWidth="1"/>
    <col min="14822" max="14822" width="13.42578125" style="40" bestFit="1" customWidth="1"/>
    <col min="14823" max="15065" width="11.42578125" style="40"/>
    <col min="15066" max="15066" width="39.28515625" style="40" customWidth="1"/>
    <col min="15067" max="15067" width="5.5703125" style="40" customWidth="1"/>
    <col min="15068" max="15068" width="16.28515625" style="40" customWidth="1"/>
    <col min="15069" max="15069" width="2" style="40" customWidth="1"/>
    <col min="15070" max="15070" width="3.85546875" style="40" customWidth="1"/>
    <col min="15071" max="15071" width="16.28515625" style="40" customWidth="1"/>
    <col min="15072" max="15072" width="2.42578125" style="40" customWidth="1"/>
    <col min="15073" max="15073" width="12" style="40" customWidth="1"/>
    <col min="15074" max="15074" width="2.28515625" style="40" customWidth="1"/>
    <col min="15075" max="15075" width="14.85546875" style="40" bestFit="1" customWidth="1"/>
    <col min="15076" max="15076" width="17.28515625" style="40" bestFit="1" customWidth="1"/>
    <col min="15077" max="15077" width="38.28515625" style="40" customWidth="1"/>
    <col min="15078" max="15078" width="13.42578125" style="40" bestFit="1" customWidth="1"/>
    <col min="15079" max="15321" width="11.42578125" style="40"/>
    <col min="15322" max="15322" width="39.28515625" style="40" customWidth="1"/>
    <col min="15323" max="15323" width="5.5703125" style="40" customWidth="1"/>
    <col min="15324" max="15324" width="16.28515625" style="40" customWidth="1"/>
    <col min="15325" max="15325" width="2" style="40" customWidth="1"/>
    <col min="15326" max="15326" width="3.85546875" style="40" customWidth="1"/>
    <col min="15327" max="15327" width="16.28515625" style="40" customWidth="1"/>
    <col min="15328" max="15328" width="2.42578125" style="40" customWidth="1"/>
    <col min="15329" max="15329" width="12" style="40" customWidth="1"/>
    <col min="15330" max="15330" width="2.28515625" style="40" customWidth="1"/>
    <col min="15331" max="15331" width="14.85546875" style="40" bestFit="1" customWidth="1"/>
    <col min="15332" max="15332" width="17.28515625" style="40" bestFit="1" customWidth="1"/>
    <col min="15333" max="15333" width="38.28515625" style="40" customWidth="1"/>
    <col min="15334" max="15334" width="13.42578125" style="40" bestFit="1" customWidth="1"/>
    <col min="15335" max="15577" width="11.42578125" style="40"/>
    <col min="15578" max="15578" width="39.28515625" style="40" customWidth="1"/>
    <col min="15579" max="15579" width="5.5703125" style="40" customWidth="1"/>
    <col min="15580" max="15580" width="16.28515625" style="40" customWidth="1"/>
    <col min="15581" max="15581" width="2" style="40" customWidth="1"/>
    <col min="15582" max="15582" width="3.85546875" style="40" customWidth="1"/>
    <col min="15583" max="15583" width="16.28515625" style="40" customWidth="1"/>
    <col min="15584" max="15584" width="2.42578125" style="40" customWidth="1"/>
    <col min="15585" max="15585" width="12" style="40" customWidth="1"/>
    <col min="15586" max="15586" width="2.28515625" style="40" customWidth="1"/>
    <col min="15587" max="15587" width="14.85546875" style="40" bestFit="1" customWidth="1"/>
    <col min="15588" max="15588" width="17.28515625" style="40" bestFit="1" customWidth="1"/>
    <col min="15589" max="15589" width="38.28515625" style="40" customWidth="1"/>
    <col min="15590" max="15590" width="13.42578125" style="40" bestFit="1" customWidth="1"/>
    <col min="15591" max="15833" width="11.42578125" style="40"/>
    <col min="15834" max="15834" width="39.28515625" style="40" customWidth="1"/>
    <col min="15835" max="15835" width="5.5703125" style="40" customWidth="1"/>
    <col min="15836" max="15836" width="16.28515625" style="40" customWidth="1"/>
    <col min="15837" max="15837" width="2" style="40" customWidth="1"/>
    <col min="15838" max="15838" width="3.85546875" style="40" customWidth="1"/>
    <col min="15839" max="15839" width="16.28515625" style="40" customWidth="1"/>
    <col min="15840" max="15840" width="2.42578125" style="40" customWidth="1"/>
    <col min="15841" max="15841" width="12" style="40" customWidth="1"/>
    <col min="15842" max="15842" width="2.28515625" style="40" customWidth="1"/>
    <col min="15843" max="15843" width="14.85546875" style="40" bestFit="1" customWidth="1"/>
    <col min="15844" max="15844" width="17.28515625" style="40" bestFit="1" customWidth="1"/>
    <col min="15845" max="15845" width="38.28515625" style="40" customWidth="1"/>
    <col min="15846" max="15846" width="13.42578125" style="40" bestFit="1" customWidth="1"/>
    <col min="15847" max="16089" width="11.42578125" style="40"/>
    <col min="16090" max="16090" width="39.28515625" style="40" customWidth="1"/>
    <col min="16091" max="16091" width="5.5703125" style="40" customWidth="1"/>
    <col min="16092" max="16092" width="16.28515625" style="40" customWidth="1"/>
    <col min="16093" max="16093" width="2" style="40" customWidth="1"/>
    <col min="16094" max="16094" width="3.85546875" style="40" customWidth="1"/>
    <col min="16095" max="16095" width="16.28515625" style="40" customWidth="1"/>
    <col min="16096" max="16096" width="2.42578125" style="40" customWidth="1"/>
    <col min="16097" max="16097" width="12" style="40" customWidth="1"/>
    <col min="16098" max="16098" width="2.28515625" style="40" customWidth="1"/>
    <col min="16099" max="16099" width="14.85546875" style="40" bestFit="1" customWidth="1"/>
    <col min="16100" max="16100" width="17.28515625" style="40" bestFit="1" customWidth="1"/>
    <col min="16101" max="16101" width="38.28515625" style="40" customWidth="1"/>
    <col min="16102" max="16102" width="13.42578125" style="40" bestFit="1" customWidth="1"/>
    <col min="16103" max="16384" width="11.42578125" style="40"/>
  </cols>
  <sheetData>
    <row r="1" spans="1:18" ht="18" x14ac:dyDescent="0.25">
      <c r="A1" s="39"/>
      <c r="B1" s="209" t="s">
        <v>148</v>
      </c>
      <c r="C1" s="209"/>
      <c r="D1" s="209"/>
      <c r="E1" s="209"/>
      <c r="F1" s="209"/>
      <c r="G1" s="209"/>
      <c r="H1" s="209"/>
      <c r="I1" s="39"/>
      <c r="J1" s="39"/>
      <c r="K1" s="39"/>
    </row>
    <row r="2" spans="1:18" ht="15" x14ac:dyDescent="0.25">
      <c r="A2" s="39"/>
      <c r="B2" s="190" t="s">
        <v>138</v>
      </c>
      <c r="C2" s="191" t="s">
        <v>149</v>
      </c>
      <c r="D2" s="191" t="s">
        <v>150</v>
      </c>
      <c r="E2" s="191" t="s">
        <v>151</v>
      </c>
      <c r="F2" s="191" t="s">
        <v>152</v>
      </c>
      <c r="G2" s="191" t="s">
        <v>153</v>
      </c>
      <c r="H2" s="191" t="s">
        <v>154</v>
      </c>
      <c r="I2" s="39"/>
      <c r="J2" s="39"/>
      <c r="K2" s="39"/>
    </row>
    <row r="3" spans="1:18" ht="12.75" customHeight="1" x14ac:dyDescent="0.25">
      <c r="A3" s="39"/>
      <c r="B3" s="192">
        <v>45352</v>
      </c>
      <c r="C3" s="193">
        <v>64702.138035000004</v>
      </c>
      <c r="D3" s="193">
        <v>47282.736875000002</v>
      </c>
      <c r="E3" s="193">
        <v>3613.4853349999998</v>
      </c>
      <c r="F3" s="193">
        <v>87.399770000000004</v>
      </c>
      <c r="G3" s="193">
        <v>1000.015044</v>
      </c>
      <c r="H3" s="193">
        <v>14718.531099</v>
      </c>
      <c r="I3" s="39"/>
      <c r="J3" s="39"/>
      <c r="K3" s="39"/>
      <c r="L3" s="39"/>
      <c r="M3" s="39"/>
      <c r="N3" s="39"/>
      <c r="O3" s="39"/>
    </row>
    <row r="4" spans="1:18" ht="15" x14ac:dyDescent="0.25">
      <c r="A4" s="39"/>
      <c r="B4" s="192">
        <v>44986</v>
      </c>
      <c r="C4" s="193">
        <v>64882.738886610001</v>
      </c>
      <c r="D4" s="193">
        <v>46961.253687660006</v>
      </c>
      <c r="E4" s="193">
        <v>3537.9349769800001</v>
      </c>
      <c r="F4" s="193">
        <v>25.903349969999997</v>
      </c>
      <c r="G4" s="193">
        <v>898.36868800000002</v>
      </c>
      <c r="H4" s="193">
        <v>15256.015559999996</v>
      </c>
      <c r="I4" s="39"/>
      <c r="J4" s="39"/>
      <c r="K4" s="39"/>
      <c r="L4" s="39" t="s">
        <v>138</v>
      </c>
      <c r="M4" s="39" t="s">
        <v>149</v>
      </c>
      <c r="N4" s="39" t="s">
        <v>150</v>
      </c>
      <c r="O4" s="39" t="s">
        <v>151</v>
      </c>
      <c r="P4" s="40" t="s">
        <v>152</v>
      </c>
      <c r="Q4" s="40" t="s">
        <v>153</v>
      </c>
      <c r="R4" s="40" t="s">
        <v>154</v>
      </c>
    </row>
    <row r="5" spans="1:18" s="107" customFormat="1" ht="28.5" customHeight="1" x14ac:dyDescent="0.25">
      <c r="A5" s="196"/>
      <c r="B5" s="196"/>
      <c r="C5" s="196"/>
      <c r="D5" s="196"/>
      <c r="E5" s="196"/>
      <c r="F5" s="196"/>
      <c r="G5" s="196"/>
      <c r="H5" s="196"/>
      <c r="I5" s="196"/>
      <c r="J5" s="196"/>
      <c r="K5" s="196"/>
      <c r="L5" s="197" t="s">
        <v>139</v>
      </c>
      <c r="M5" s="198" t="s">
        <v>155</v>
      </c>
      <c r="N5" s="197" t="s">
        <v>156</v>
      </c>
      <c r="O5" s="197" t="s">
        <v>157</v>
      </c>
      <c r="P5" s="197" t="s">
        <v>158</v>
      </c>
      <c r="Q5" s="197" t="s">
        <v>159</v>
      </c>
      <c r="R5" s="197" t="s">
        <v>160</v>
      </c>
    </row>
    <row r="6" spans="1:18" ht="14.25" customHeight="1" x14ac:dyDescent="0.25"/>
    <row r="8" spans="1:18" s="70" customFormat="1" ht="14.1" customHeight="1" x14ac:dyDescent="0.2">
      <c r="A8" s="59"/>
      <c r="B8" s="59"/>
      <c r="C8" s="59"/>
      <c r="D8" s="59"/>
      <c r="E8" s="59"/>
      <c r="F8" s="59"/>
      <c r="G8" s="59"/>
      <c r="H8" s="59"/>
      <c r="I8" s="59"/>
      <c r="J8" s="59"/>
      <c r="K8" s="59"/>
      <c r="L8" s="59"/>
      <c r="M8" s="59"/>
      <c r="N8" s="59"/>
      <c r="O8" s="59"/>
    </row>
    <row r="11" spans="1:18" ht="13.5" customHeight="1" x14ac:dyDescent="0.25"/>
    <row r="25" ht="13.5" customHeight="1" x14ac:dyDescent="0.25"/>
    <row r="31" ht="20.25" customHeight="1" x14ac:dyDescent="0.25"/>
    <row r="34" spans="1:15" ht="16.5" customHeight="1" x14ac:dyDescent="0.25">
      <c r="A34" s="64"/>
      <c r="B34" s="64"/>
      <c r="C34" s="64"/>
      <c r="D34" s="64"/>
      <c r="E34" s="64"/>
      <c r="F34" s="64"/>
      <c r="G34" s="64"/>
      <c r="H34" s="64"/>
      <c r="I34" s="64"/>
      <c r="J34" s="64"/>
      <c r="K34" s="64"/>
      <c r="L34" s="64"/>
      <c r="M34" s="64"/>
      <c r="N34" s="64"/>
      <c r="O34" s="64"/>
    </row>
    <row r="35" spans="1:15" ht="13.5" hidden="1" customHeight="1" x14ac:dyDescent="0.25"/>
    <row r="36" spans="1:15" s="46" customFormat="1" ht="12" customHeight="1" x14ac:dyDescent="0.2">
      <c r="A36" s="59"/>
      <c r="B36" s="59"/>
      <c r="C36" s="59"/>
      <c r="D36" s="59"/>
      <c r="E36" s="59"/>
      <c r="F36" s="59"/>
      <c r="G36" s="59"/>
      <c r="H36" s="59"/>
      <c r="I36" s="59"/>
      <c r="J36" s="59"/>
      <c r="K36" s="59"/>
      <c r="L36" s="59"/>
      <c r="M36" s="59"/>
      <c r="N36" s="59"/>
      <c r="O36" s="59"/>
    </row>
    <row r="37" spans="1:15" ht="12" customHeight="1" x14ac:dyDescent="0.25"/>
    <row r="38" spans="1:15" ht="12" customHeight="1" x14ac:dyDescent="0.25"/>
    <row r="39" spans="1:15" ht="24" customHeight="1" x14ac:dyDescent="0.25">
      <c r="A39" s="210" t="s">
        <v>161</v>
      </c>
      <c r="B39" s="210"/>
      <c r="C39" s="210"/>
      <c r="D39" s="210"/>
      <c r="E39" s="210"/>
      <c r="F39" s="210"/>
      <c r="G39" s="210"/>
      <c r="H39" s="210"/>
      <c r="I39" s="210"/>
      <c r="J39" s="210"/>
      <c r="K39" s="210"/>
      <c r="L39" s="210"/>
      <c r="M39" s="210"/>
      <c r="N39" s="210"/>
    </row>
    <row r="40" spans="1:15" ht="15" x14ac:dyDescent="0.25"/>
    <row r="41" spans="1:15" ht="15" x14ac:dyDescent="0.25">
      <c r="A41" s="59" t="s">
        <v>162</v>
      </c>
    </row>
    <row r="42" spans="1:15" ht="14.1" customHeight="1" x14ac:dyDescent="0.25">
      <c r="A42" s="59" t="s">
        <v>163</v>
      </c>
    </row>
  </sheetData>
  <mergeCells count="2">
    <mergeCell ref="B1:H1"/>
    <mergeCell ref="A39:N39"/>
  </mergeCells>
  <pageMargins left="0.70866141732283472" right="0.19685039370078741" top="0.35433070866141736" bottom="0" header="0.31496062992125984" footer="0.31496062992125984"/>
  <pageSetup orientation="landscape"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69F94F2B0EA084D858CA6D7C71436B5" ma:contentTypeVersion="18" ma:contentTypeDescription="Crear nuevo documento." ma:contentTypeScope="" ma:versionID="99cb2676f85a0071d42e65dd6efe6253">
  <xsd:schema xmlns:xsd="http://www.w3.org/2001/XMLSchema" xmlns:xs="http://www.w3.org/2001/XMLSchema" xmlns:p="http://schemas.microsoft.com/office/2006/metadata/properties" xmlns:ns2="37136c08-ea5e-46c5-bf65-ef278aa8a970" xmlns:ns3="702290da-c12d-4227-ba4d-03ebdf6cd66d" targetNamespace="http://schemas.microsoft.com/office/2006/metadata/properties" ma:root="true" ma:fieldsID="2847f8a0e886d1f87ee0788afc9850db" ns2:_="" ns3:_="">
    <xsd:import namespace="37136c08-ea5e-46c5-bf65-ef278aa8a970"/>
    <xsd:import namespace="702290da-c12d-4227-ba4d-03ebdf6cd66d"/>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36c08-ea5e-46c5-bf65-ef278aa8a97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MediaLengthInSeconds" ma:hidden="true"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3275abd0-3801-4d23-a03f-3aac7ab7ca23"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02290da-c12d-4227-ba4d-03ebdf6cd66d"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d9887aad-7938-426e-91e7-aaf887a1fbc9}" ma:internalName="TaxCatchAll" ma:showField="CatchAllData" ma:web="702290da-c12d-4227-ba4d-03ebdf6cd6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02290da-c12d-4227-ba4d-03ebdf6cd66d" xsi:nil="true"/>
    <lcf76f155ced4ddcb4097134ff3c332f xmlns="37136c08-ea5e-46c5-bf65-ef278aa8a97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5DC1EE-EC09-4282-8933-8F7007F777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136c08-ea5e-46c5-bf65-ef278aa8a970"/>
    <ds:schemaRef ds:uri="702290da-c12d-4227-ba4d-03ebdf6cd6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A05235-67DE-4DE6-90A6-C3920FF4F310}">
  <ds:schemaRefs>
    <ds:schemaRef ds:uri="http://schemas.microsoft.com/office/2006/metadata/properties"/>
    <ds:schemaRef ds:uri="http://schemas.microsoft.com/office/infopath/2007/PartnerControls"/>
    <ds:schemaRef ds:uri="702290da-c12d-4227-ba4d-03ebdf6cd66d"/>
    <ds:schemaRef ds:uri="37136c08-ea5e-46c5-bf65-ef278aa8a970"/>
  </ds:schemaRefs>
</ds:datastoreItem>
</file>

<file path=customXml/itemProps3.xml><?xml version="1.0" encoding="utf-8"?>
<ds:datastoreItem xmlns:ds="http://schemas.openxmlformats.org/officeDocument/2006/customXml" ds:itemID="{4EDA4EE8-88F7-44E4-BE7D-A1F306CEF7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ACTIVO </vt:lpstr>
      <vt:lpstr>PASIVO</vt:lpstr>
      <vt:lpstr>ESTADO DE RESULTADOS</vt:lpstr>
      <vt:lpstr>INDICADORES</vt:lpstr>
      <vt:lpstr>graficas balance</vt:lpstr>
      <vt:lpstr>Grafica Estado Resultad</vt:lpstr>
      <vt:lpstr>'ESTADO DE RESULTADOS'!Área_de_impresión</vt:lpstr>
      <vt:lpstr>INDICADORES!Área_de_impresión</vt:lpstr>
      <vt:lpstr>PASIVO!OLE_LINK1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Natalia Montoya Cruz</dc:creator>
  <cp:lastModifiedBy>Natalia Montoya Cruz</cp:lastModifiedBy>
  <cp:lastPrinted>2024-04-30T20:38:41Z</cp:lastPrinted>
  <dcterms:created xsi:type="dcterms:W3CDTF">2019-03-18T13:25:45Z</dcterms:created>
  <dcterms:modified xsi:type="dcterms:W3CDTF">2024-04-30T20:39:50Z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0x010100A69F94F2B0EA084D858CA6D7C71436B5</vt:lpwstr>
  </property>
  <property fmtid="{D5CDD505-2E9C-101B-9397-08002B2CF9AE}" pid="3" name="Order">
    <vt:r8>1694200</vt:r8>
  </property>
  <property fmtid="{D5CDD505-2E9C-101B-9397-08002B2CF9AE}" pid="4" name="MediaServiceImageTags">
    <vt:lpwstr/>
  </property>
</Properties>
</file>